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ws\Desktop\SEMA\SEMA Courses\DPPSS Minitab Update\"/>
    </mc:Choice>
  </mc:AlternateContent>
  <workbookProtection workbookAlgorithmName="SHA-512" workbookHashValue="bMw4MGh1AkC9JcT5dWcRKxgEBXzeIh/ptDgqv3OulZ+n1zSSbPec/eSERU4QBrKHIp0BnIrzGPfR1zWOtEPsTA==" workbookSaltValue="P6AYtezP/apVIMLLPFR+Og==" workbookSpinCount="100000" lockStructure="1"/>
  <bookViews>
    <workbookView xWindow="0" yWindow="0" windowWidth="24000" windowHeight="9735" tabRatio="305" firstSheet="1" activeTab="1"/>
  </bookViews>
  <sheets>
    <sheet name="CB_DATA_" sheetId="3" state="veryHidden" r:id="rId1"/>
    <sheet name="ScreeningPractice" sheetId="4" r:id="rId2"/>
  </sheets>
  <definedNames>
    <definedName name="CB_Block_00000000000000000000000000000000" localSheetId="0" hidden="1">"'7.0.0.0"</definedName>
    <definedName name="CB_Block_00000000000000000000000000000000" localSheetId="1" hidden="1">"'7.0.0.0"</definedName>
    <definedName name="CB_Block_00000000000000000000000000000001" localSheetId="0" hidden="1">"'635626500230499260"</definedName>
    <definedName name="CB_Block_00000000000000000000000000000001" localSheetId="1" hidden="1">"'635626492420127260"</definedName>
    <definedName name="CB_Block_00000000000000000000000000000003" localSheetId="0" hidden="1">"'11.1.2926.0"</definedName>
    <definedName name="CB_Block_00000000000000000000000000000003" localSheetId="1" hidden="1">"'11.1.2926.0"</definedName>
    <definedName name="CB_BlockExt_00000000000000000000000000000003" localSheetId="0" hidden="1">"'11.1.2.2.000"</definedName>
    <definedName name="CB_BlockExt_00000000000000000000000000000003" localSheetId="1" hidden="1">"'11.1.2.2.000"</definedName>
    <definedName name="CB_c9d3a90e2b6745aaa0a6dae6677e9a7c" localSheetId="0" hidden="1">#N/A</definedName>
    <definedName name="CBWorkbookPriority" localSheetId="0" hidden="1">-2064764959</definedName>
    <definedName name="CBx_0810d329383a4eb6835a8f03dd48ac4d" localSheetId="0" hidden="1">"'Screening'!$A$1"</definedName>
    <definedName name="CBx_0af593a00816427e8a5c321fb0aad0d0" localSheetId="0" hidden="1">"'ScreeningPractice'!$A$1"</definedName>
    <definedName name="CBx_8502c4f3f844423a8fe92d9c1c1b8aec" localSheetId="0" hidden="1">"'CB_DATA_'!$A$1"</definedName>
    <definedName name="CBx_ae56b251342d4114a82abeec21c223a6" localSheetId="0" hidden="1">"'ScreeningPractice (2)'!$A$1"</definedName>
    <definedName name="CBx_Sheet_Guid" localSheetId="0" hidden="1">"'8502c4f3-f844-423a-8fe9-2d9c1c1b8aec"</definedName>
    <definedName name="CBx_Sheet_Guid" localSheetId="1" hidden="1">"'0af593a0-0816-427e-8a5c-321fb0aad0d0"</definedName>
    <definedName name="CBx_SheetRef" localSheetId="0" hidden="1">CB_DATA_!$A$14</definedName>
    <definedName name="CBx_SheetRef" localSheetId="1" hidden="1">CB_DATA_!$C$14</definedName>
    <definedName name="CBx_StorageType" localSheetId="0" hidden="1">2</definedName>
    <definedName name="CBx_StorageType" localSheetId="1" hidden="1">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4" l="1"/>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21"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D11" i="3"/>
  <c r="K21" i="4" l="1"/>
  <c r="AC51" i="4"/>
  <c r="AD51" i="4"/>
  <c r="AC52" i="4"/>
  <c r="AD52" i="4"/>
  <c r="AC53" i="4"/>
  <c r="AD53" i="4"/>
  <c r="AC54" i="4"/>
  <c r="AD54" i="4"/>
  <c r="AC55" i="4"/>
  <c r="AD55" i="4"/>
  <c r="AC56" i="4"/>
  <c r="AD56" i="4"/>
  <c r="AC57" i="4"/>
  <c r="AD57" i="4"/>
  <c r="AC58" i="4"/>
  <c r="AD58" i="4"/>
  <c r="AC59" i="4"/>
  <c r="AD59" i="4"/>
  <c r="AC60" i="4"/>
  <c r="AD60" i="4"/>
  <c r="AC61" i="4"/>
  <c r="AD61" i="4"/>
  <c r="AC62" i="4"/>
  <c r="AD62" i="4"/>
  <c r="AC63" i="4"/>
  <c r="AD63" i="4"/>
  <c r="AC64" i="4"/>
  <c r="AD64" i="4"/>
  <c r="AC65" i="4"/>
  <c r="AD65" i="4"/>
  <c r="AC66" i="4"/>
  <c r="AD66" i="4"/>
  <c r="AC67" i="4"/>
  <c r="AD67" i="4"/>
  <c r="AC68" i="4"/>
  <c r="AD68" i="4"/>
  <c r="AC69" i="4"/>
  <c r="AD69" i="4"/>
  <c r="AC70" i="4"/>
  <c r="AD70" i="4"/>
  <c r="U22" i="4" l="1"/>
  <c r="U23" i="4" s="1"/>
  <c r="U24" i="4" s="1"/>
  <c r="U25" i="4" s="1"/>
  <c r="U26" i="4" s="1"/>
  <c r="U27" i="4" s="1"/>
  <c r="U28" i="4" s="1"/>
  <c r="U29" i="4" s="1"/>
  <c r="U30" i="4" s="1"/>
  <c r="U31" i="4" s="1"/>
  <c r="U32" i="4" s="1"/>
  <c r="U33" i="4" s="1"/>
  <c r="U34" i="4" s="1"/>
  <c r="U35" i="4" s="1"/>
  <c r="U36" i="4" s="1"/>
  <c r="U37" i="4" s="1"/>
  <c r="U38" i="4" s="1"/>
  <c r="U39" i="4" s="1"/>
  <c r="U40" i="4" s="1"/>
  <c r="U41" i="4" s="1"/>
  <c r="U42" i="4" s="1"/>
  <c r="U43" i="4" s="1"/>
  <c r="U44" i="4" s="1"/>
  <c r="U45" i="4" s="1"/>
  <c r="U46" i="4" s="1"/>
  <c r="U47" i="4" s="1"/>
  <c r="U48" i="4" s="1"/>
  <c r="U49" i="4" s="1"/>
  <c r="U50" i="4" s="1"/>
  <c r="U51" i="4" s="1"/>
  <c r="U52" i="4" s="1"/>
  <c r="U53" i="4" s="1"/>
  <c r="U54" i="4" s="1"/>
  <c r="U55" i="4" s="1"/>
  <c r="U56" i="4" s="1"/>
  <c r="U57" i="4" s="1"/>
  <c r="U58" i="4" s="1"/>
  <c r="U59" i="4" s="1"/>
  <c r="U60" i="4" s="1"/>
  <c r="U61" i="4" s="1"/>
  <c r="U62" i="4" s="1"/>
  <c r="U63" i="4" s="1"/>
  <c r="U64" i="4" s="1"/>
  <c r="U65" i="4" s="1"/>
  <c r="U66" i="4" s="1"/>
  <c r="U67" i="4" s="1"/>
  <c r="U68" i="4" s="1"/>
  <c r="U69" i="4" s="1"/>
  <c r="U70" i="4" s="1"/>
  <c r="A22" i="4"/>
  <c r="L22" i="4" s="1"/>
  <c r="B22" i="4"/>
  <c r="M22" i="4" s="1"/>
  <c r="C22" i="4"/>
  <c r="O22" i="4" s="1"/>
  <c r="D22" i="4"/>
  <c r="P22" i="4" s="1"/>
  <c r="E22" i="4"/>
  <c r="F22" i="4"/>
  <c r="G22" i="4"/>
  <c r="A23" i="4"/>
  <c r="L23" i="4" s="1"/>
  <c r="B23" i="4"/>
  <c r="M23" i="4" s="1"/>
  <c r="C23" i="4"/>
  <c r="O23" i="4" s="1"/>
  <c r="D23" i="4"/>
  <c r="P23" i="4" s="1"/>
  <c r="E23" i="4"/>
  <c r="F23" i="4"/>
  <c r="G23" i="4"/>
  <c r="A24" i="4"/>
  <c r="L24" i="4" s="1"/>
  <c r="B24" i="4"/>
  <c r="M24" i="4" s="1"/>
  <c r="C24" i="4"/>
  <c r="O24" i="4" s="1"/>
  <c r="D24" i="4"/>
  <c r="P24" i="4" s="1"/>
  <c r="E24" i="4"/>
  <c r="F24" i="4"/>
  <c r="G24" i="4"/>
  <c r="A25" i="4"/>
  <c r="L25" i="4" s="1"/>
  <c r="B25" i="4"/>
  <c r="M25" i="4" s="1"/>
  <c r="C25" i="4"/>
  <c r="O25" i="4" s="1"/>
  <c r="D25" i="4"/>
  <c r="P25" i="4" s="1"/>
  <c r="E25" i="4"/>
  <c r="F25" i="4"/>
  <c r="G25" i="4"/>
  <c r="A26" i="4"/>
  <c r="L26" i="4" s="1"/>
  <c r="B26" i="4"/>
  <c r="M26" i="4" s="1"/>
  <c r="C26" i="4"/>
  <c r="O26" i="4" s="1"/>
  <c r="D26" i="4"/>
  <c r="P26" i="4" s="1"/>
  <c r="E26" i="4"/>
  <c r="F26" i="4"/>
  <c r="G26" i="4"/>
  <c r="A27" i="4"/>
  <c r="L27" i="4" s="1"/>
  <c r="B27" i="4"/>
  <c r="M27" i="4" s="1"/>
  <c r="C27" i="4"/>
  <c r="O27" i="4" s="1"/>
  <c r="D27" i="4"/>
  <c r="P27" i="4" s="1"/>
  <c r="E27" i="4"/>
  <c r="F27" i="4"/>
  <c r="G27" i="4"/>
  <c r="A28" i="4"/>
  <c r="L28" i="4" s="1"/>
  <c r="B28" i="4"/>
  <c r="M28" i="4" s="1"/>
  <c r="C28" i="4"/>
  <c r="O28" i="4" s="1"/>
  <c r="D28" i="4"/>
  <c r="P28" i="4" s="1"/>
  <c r="E28" i="4"/>
  <c r="F28" i="4"/>
  <c r="G28" i="4"/>
  <c r="A29" i="4"/>
  <c r="L29" i="4" s="1"/>
  <c r="B29" i="4"/>
  <c r="M29" i="4" s="1"/>
  <c r="C29" i="4"/>
  <c r="O29" i="4" s="1"/>
  <c r="D29" i="4"/>
  <c r="P29" i="4" s="1"/>
  <c r="E29" i="4"/>
  <c r="F29" i="4"/>
  <c r="G29" i="4"/>
  <c r="A30" i="4"/>
  <c r="L30" i="4" s="1"/>
  <c r="B30" i="4"/>
  <c r="M30" i="4" s="1"/>
  <c r="C30" i="4"/>
  <c r="O30" i="4" s="1"/>
  <c r="D30" i="4"/>
  <c r="P30" i="4" s="1"/>
  <c r="E30" i="4"/>
  <c r="F30" i="4"/>
  <c r="G30" i="4"/>
  <c r="A31" i="4"/>
  <c r="L31" i="4" s="1"/>
  <c r="B31" i="4"/>
  <c r="M31" i="4" s="1"/>
  <c r="C31" i="4"/>
  <c r="O31" i="4" s="1"/>
  <c r="D31" i="4"/>
  <c r="P31" i="4" s="1"/>
  <c r="E31" i="4"/>
  <c r="F31" i="4"/>
  <c r="G31" i="4"/>
  <c r="A32" i="4"/>
  <c r="L32" i="4" s="1"/>
  <c r="B32" i="4"/>
  <c r="M32" i="4" s="1"/>
  <c r="C32" i="4"/>
  <c r="O32" i="4" s="1"/>
  <c r="D32" i="4"/>
  <c r="P32" i="4" s="1"/>
  <c r="E32" i="4"/>
  <c r="F32" i="4"/>
  <c r="G32" i="4"/>
  <c r="A33" i="4"/>
  <c r="L33" i="4" s="1"/>
  <c r="B33" i="4"/>
  <c r="M33" i="4" s="1"/>
  <c r="C33" i="4"/>
  <c r="O33" i="4" s="1"/>
  <c r="D33" i="4"/>
  <c r="P33" i="4" s="1"/>
  <c r="E33" i="4"/>
  <c r="F33" i="4"/>
  <c r="G33" i="4"/>
  <c r="A34" i="4"/>
  <c r="L34" i="4" s="1"/>
  <c r="B34" i="4"/>
  <c r="M34" i="4" s="1"/>
  <c r="C34" i="4"/>
  <c r="O34" i="4" s="1"/>
  <c r="D34" i="4"/>
  <c r="P34" i="4" s="1"/>
  <c r="E34" i="4"/>
  <c r="F34" i="4"/>
  <c r="G34" i="4"/>
  <c r="A35" i="4"/>
  <c r="L35" i="4" s="1"/>
  <c r="B35" i="4"/>
  <c r="M35" i="4" s="1"/>
  <c r="C35" i="4"/>
  <c r="O35" i="4" s="1"/>
  <c r="D35" i="4"/>
  <c r="P35" i="4" s="1"/>
  <c r="E35" i="4"/>
  <c r="F35" i="4"/>
  <c r="G35" i="4"/>
  <c r="A36" i="4"/>
  <c r="L36" i="4" s="1"/>
  <c r="B36" i="4"/>
  <c r="M36" i="4" s="1"/>
  <c r="C36" i="4"/>
  <c r="O36" i="4" s="1"/>
  <c r="D36" i="4"/>
  <c r="P36" i="4" s="1"/>
  <c r="E36" i="4"/>
  <c r="F36" i="4"/>
  <c r="G36" i="4"/>
  <c r="A37" i="4"/>
  <c r="L37" i="4" s="1"/>
  <c r="B37" i="4"/>
  <c r="M37" i="4" s="1"/>
  <c r="C37" i="4"/>
  <c r="O37" i="4" s="1"/>
  <c r="D37" i="4"/>
  <c r="P37" i="4" s="1"/>
  <c r="E37" i="4"/>
  <c r="F37" i="4"/>
  <c r="G37" i="4"/>
  <c r="A38" i="4"/>
  <c r="L38" i="4" s="1"/>
  <c r="B38" i="4"/>
  <c r="M38" i="4" s="1"/>
  <c r="C38" i="4"/>
  <c r="O38" i="4" s="1"/>
  <c r="D38" i="4"/>
  <c r="P38" i="4" s="1"/>
  <c r="E38" i="4"/>
  <c r="F38" i="4"/>
  <c r="G38" i="4"/>
  <c r="A39" i="4"/>
  <c r="L39" i="4" s="1"/>
  <c r="B39" i="4"/>
  <c r="M39" i="4" s="1"/>
  <c r="C39" i="4"/>
  <c r="O39" i="4" s="1"/>
  <c r="D39" i="4"/>
  <c r="P39" i="4" s="1"/>
  <c r="E39" i="4"/>
  <c r="F39" i="4"/>
  <c r="G39" i="4"/>
  <c r="A40" i="4"/>
  <c r="L40" i="4" s="1"/>
  <c r="B40" i="4"/>
  <c r="M40" i="4" s="1"/>
  <c r="C40" i="4"/>
  <c r="O40" i="4" s="1"/>
  <c r="D40" i="4"/>
  <c r="P40" i="4" s="1"/>
  <c r="E40" i="4"/>
  <c r="F40" i="4"/>
  <c r="G40" i="4"/>
  <c r="A41" i="4"/>
  <c r="L41" i="4" s="1"/>
  <c r="B41" i="4"/>
  <c r="M41" i="4" s="1"/>
  <c r="C41" i="4"/>
  <c r="O41" i="4" s="1"/>
  <c r="D41" i="4"/>
  <c r="P41" i="4" s="1"/>
  <c r="E41" i="4"/>
  <c r="F41" i="4"/>
  <c r="G41" i="4"/>
  <c r="A42" i="4"/>
  <c r="L42" i="4" s="1"/>
  <c r="B42" i="4"/>
  <c r="M42" i="4" s="1"/>
  <c r="C42" i="4"/>
  <c r="O42" i="4" s="1"/>
  <c r="D42" i="4"/>
  <c r="P42" i="4" s="1"/>
  <c r="E42" i="4"/>
  <c r="F42" i="4"/>
  <c r="G42" i="4"/>
  <c r="A43" i="4"/>
  <c r="L43" i="4" s="1"/>
  <c r="B43" i="4"/>
  <c r="M43" i="4" s="1"/>
  <c r="C43" i="4"/>
  <c r="O43" i="4" s="1"/>
  <c r="D43" i="4"/>
  <c r="P43" i="4" s="1"/>
  <c r="E43" i="4"/>
  <c r="F43" i="4"/>
  <c r="G43" i="4"/>
  <c r="A44" i="4"/>
  <c r="L44" i="4" s="1"/>
  <c r="B44" i="4"/>
  <c r="M44" i="4" s="1"/>
  <c r="C44" i="4"/>
  <c r="O44" i="4" s="1"/>
  <c r="D44" i="4"/>
  <c r="P44" i="4" s="1"/>
  <c r="E44" i="4"/>
  <c r="F44" i="4"/>
  <c r="G44" i="4"/>
  <c r="A45" i="4"/>
  <c r="L45" i="4" s="1"/>
  <c r="B45" i="4"/>
  <c r="M45" i="4" s="1"/>
  <c r="C45" i="4"/>
  <c r="O45" i="4" s="1"/>
  <c r="D45" i="4"/>
  <c r="P45" i="4" s="1"/>
  <c r="E45" i="4"/>
  <c r="F45" i="4"/>
  <c r="G45" i="4"/>
  <c r="A46" i="4"/>
  <c r="L46" i="4" s="1"/>
  <c r="B46" i="4"/>
  <c r="M46" i="4" s="1"/>
  <c r="C46" i="4"/>
  <c r="O46" i="4" s="1"/>
  <c r="D46" i="4"/>
  <c r="P46" i="4" s="1"/>
  <c r="E46" i="4"/>
  <c r="F46" i="4"/>
  <c r="G46" i="4"/>
  <c r="A47" i="4"/>
  <c r="L47" i="4" s="1"/>
  <c r="B47" i="4"/>
  <c r="M47" i="4" s="1"/>
  <c r="C47" i="4"/>
  <c r="O47" i="4" s="1"/>
  <c r="D47" i="4"/>
  <c r="P47" i="4" s="1"/>
  <c r="E47" i="4"/>
  <c r="F47" i="4"/>
  <c r="G47" i="4"/>
  <c r="A48" i="4"/>
  <c r="L48" i="4" s="1"/>
  <c r="B48" i="4"/>
  <c r="M48" i="4" s="1"/>
  <c r="C48" i="4"/>
  <c r="O48" i="4" s="1"/>
  <c r="D48" i="4"/>
  <c r="P48" i="4" s="1"/>
  <c r="E48" i="4"/>
  <c r="F48" i="4"/>
  <c r="G48" i="4"/>
  <c r="A49" i="4"/>
  <c r="L49" i="4" s="1"/>
  <c r="B49" i="4"/>
  <c r="M49" i="4" s="1"/>
  <c r="C49" i="4"/>
  <c r="O49" i="4" s="1"/>
  <c r="D49" i="4"/>
  <c r="P49" i="4" s="1"/>
  <c r="E49" i="4"/>
  <c r="F49" i="4"/>
  <c r="G49" i="4"/>
  <c r="A50" i="4"/>
  <c r="L50" i="4" s="1"/>
  <c r="B50" i="4"/>
  <c r="M50" i="4" s="1"/>
  <c r="C50" i="4"/>
  <c r="O50" i="4" s="1"/>
  <c r="D50" i="4"/>
  <c r="P50" i="4" s="1"/>
  <c r="E50" i="4"/>
  <c r="F50" i="4"/>
  <c r="G50" i="4"/>
  <c r="A51" i="4"/>
  <c r="L51" i="4" s="1"/>
  <c r="B51" i="4"/>
  <c r="M51" i="4" s="1"/>
  <c r="C51" i="4"/>
  <c r="O51" i="4" s="1"/>
  <c r="D51" i="4"/>
  <c r="P51" i="4" s="1"/>
  <c r="E51" i="4"/>
  <c r="F51" i="4"/>
  <c r="G51" i="4"/>
  <c r="A52" i="4"/>
  <c r="L52" i="4" s="1"/>
  <c r="B52" i="4"/>
  <c r="M52" i="4" s="1"/>
  <c r="C52" i="4"/>
  <c r="O52" i="4" s="1"/>
  <c r="D52" i="4"/>
  <c r="P52" i="4" s="1"/>
  <c r="E52" i="4"/>
  <c r="F52" i="4"/>
  <c r="G52" i="4"/>
  <c r="A53" i="4"/>
  <c r="L53" i="4" s="1"/>
  <c r="B53" i="4"/>
  <c r="M53" i="4" s="1"/>
  <c r="C53" i="4"/>
  <c r="O53" i="4" s="1"/>
  <c r="D53" i="4"/>
  <c r="P53" i="4" s="1"/>
  <c r="E53" i="4"/>
  <c r="F53" i="4"/>
  <c r="G53" i="4"/>
  <c r="A54" i="4"/>
  <c r="L54" i="4" s="1"/>
  <c r="B54" i="4"/>
  <c r="M54" i="4" s="1"/>
  <c r="C54" i="4"/>
  <c r="O54" i="4" s="1"/>
  <c r="D54" i="4"/>
  <c r="P54" i="4" s="1"/>
  <c r="E54" i="4"/>
  <c r="F54" i="4"/>
  <c r="G54" i="4"/>
  <c r="A55" i="4"/>
  <c r="L55" i="4" s="1"/>
  <c r="B55" i="4"/>
  <c r="M55" i="4" s="1"/>
  <c r="C55" i="4"/>
  <c r="O55" i="4" s="1"/>
  <c r="D55" i="4"/>
  <c r="P55" i="4" s="1"/>
  <c r="E55" i="4"/>
  <c r="F55" i="4"/>
  <c r="G55" i="4"/>
  <c r="A56" i="4"/>
  <c r="L56" i="4" s="1"/>
  <c r="B56" i="4"/>
  <c r="M56" i="4" s="1"/>
  <c r="C56" i="4"/>
  <c r="O56" i="4" s="1"/>
  <c r="D56" i="4"/>
  <c r="P56" i="4" s="1"/>
  <c r="E56" i="4"/>
  <c r="F56" i="4"/>
  <c r="G56" i="4"/>
  <c r="A57" i="4"/>
  <c r="L57" i="4" s="1"/>
  <c r="B57" i="4"/>
  <c r="M57" i="4" s="1"/>
  <c r="C57" i="4"/>
  <c r="O57" i="4" s="1"/>
  <c r="D57" i="4"/>
  <c r="P57" i="4" s="1"/>
  <c r="E57" i="4"/>
  <c r="F57" i="4"/>
  <c r="G57" i="4"/>
  <c r="A58" i="4"/>
  <c r="L58" i="4" s="1"/>
  <c r="B58" i="4"/>
  <c r="M58" i="4" s="1"/>
  <c r="C58" i="4"/>
  <c r="O58" i="4" s="1"/>
  <c r="D58" i="4"/>
  <c r="P58" i="4" s="1"/>
  <c r="E58" i="4"/>
  <c r="F58" i="4"/>
  <c r="G58" i="4"/>
  <c r="A59" i="4"/>
  <c r="L59" i="4" s="1"/>
  <c r="B59" i="4"/>
  <c r="M59" i="4" s="1"/>
  <c r="C59" i="4"/>
  <c r="O59" i="4" s="1"/>
  <c r="D59" i="4"/>
  <c r="P59" i="4" s="1"/>
  <c r="E59" i="4"/>
  <c r="F59" i="4"/>
  <c r="G59" i="4"/>
  <c r="A60" i="4"/>
  <c r="L60" i="4" s="1"/>
  <c r="B60" i="4"/>
  <c r="M60" i="4" s="1"/>
  <c r="C60" i="4"/>
  <c r="O60" i="4" s="1"/>
  <c r="D60" i="4"/>
  <c r="P60" i="4" s="1"/>
  <c r="E60" i="4"/>
  <c r="F60" i="4"/>
  <c r="G60" i="4"/>
  <c r="A61" i="4"/>
  <c r="L61" i="4" s="1"/>
  <c r="B61" i="4"/>
  <c r="M61" i="4" s="1"/>
  <c r="C61" i="4"/>
  <c r="O61" i="4" s="1"/>
  <c r="D61" i="4"/>
  <c r="P61" i="4" s="1"/>
  <c r="E61" i="4"/>
  <c r="F61" i="4"/>
  <c r="G61" i="4"/>
  <c r="A62" i="4"/>
  <c r="L62" i="4" s="1"/>
  <c r="B62" i="4"/>
  <c r="M62" i="4" s="1"/>
  <c r="C62" i="4"/>
  <c r="O62" i="4" s="1"/>
  <c r="D62" i="4"/>
  <c r="P62" i="4" s="1"/>
  <c r="E62" i="4"/>
  <c r="F62" i="4"/>
  <c r="G62" i="4"/>
  <c r="A63" i="4"/>
  <c r="L63" i="4" s="1"/>
  <c r="B63" i="4"/>
  <c r="M63" i="4" s="1"/>
  <c r="C63" i="4"/>
  <c r="O63" i="4" s="1"/>
  <c r="D63" i="4"/>
  <c r="P63" i="4" s="1"/>
  <c r="E63" i="4"/>
  <c r="F63" i="4"/>
  <c r="G63" i="4"/>
  <c r="A64" i="4"/>
  <c r="L64" i="4" s="1"/>
  <c r="B64" i="4"/>
  <c r="M64" i="4" s="1"/>
  <c r="C64" i="4"/>
  <c r="O64" i="4" s="1"/>
  <c r="D64" i="4"/>
  <c r="P64" i="4" s="1"/>
  <c r="E64" i="4"/>
  <c r="F64" i="4"/>
  <c r="G64" i="4"/>
  <c r="A65" i="4"/>
  <c r="L65" i="4" s="1"/>
  <c r="B65" i="4"/>
  <c r="M65" i="4" s="1"/>
  <c r="C65" i="4"/>
  <c r="O65" i="4" s="1"/>
  <c r="D65" i="4"/>
  <c r="P65" i="4" s="1"/>
  <c r="E65" i="4"/>
  <c r="F65" i="4"/>
  <c r="G65" i="4"/>
  <c r="A66" i="4"/>
  <c r="L66" i="4" s="1"/>
  <c r="B66" i="4"/>
  <c r="M66" i="4" s="1"/>
  <c r="C66" i="4"/>
  <c r="O66" i="4" s="1"/>
  <c r="D66" i="4"/>
  <c r="P66" i="4" s="1"/>
  <c r="E66" i="4"/>
  <c r="F66" i="4"/>
  <c r="G66" i="4"/>
  <c r="A67" i="4"/>
  <c r="L67" i="4" s="1"/>
  <c r="B67" i="4"/>
  <c r="M67" i="4" s="1"/>
  <c r="C67" i="4"/>
  <c r="O67" i="4" s="1"/>
  <c r="D67" i="4"/>
  <c r="P67" i="4" s="1"/>
  <c r="E67" i="4"/>
  <c r="F67" i="4"/>
  <c r="G67" i="4"/>
  <c r="A68" i="4"/>
  <c r="L68" i="4" s="1"/>
  <c r="B68" i="4"/>
  <c r="M68" i="4" s="1"/>
  <c r="C68" i="4"/>
  <c r="O68" i="4" s="1"/>
  <c r="D68" i="4"/>
  <c r="P68" i="4" s="1"/>
  <c r="E68" i="4"/>
  <c r="F68" i="4"/>
  <c r="G68" i="4"/>
  <c r="A69" i="4"/>
  <c r="L69" i="4" s="1"/>
  <c r="B69" i="4"/>
  <c r="M69" i="4" s="1"/>
  <c r="C69" i="4"/>
  <c r="O69" i="4" s="1"/>
  <c r="D69" i="4"/>
  <c r="P69" i="4" s="1"/>
  <c r="E69" i="4"/>
  <c r="F69" i="4"/>
  <c r="G69" i="4"/>
  <c r="A70" i="4"/>
  <c r="L70" i="4" s="1"/>
  <c r="B70" i="4"/>
  <c r="M70" i="4" s="1"/>
  <c r="C70" i="4"/>
  <c r="O70" i="4" s="1"/>
  <c r="D70" i="4"/>
  <c r="P70" i="4" s="1"/>
  <c r="E70" i="4"/>
  <c r="F70" i="4"/>
  <c r="G70" i="4"/>
  <c r="G21" i="4"/>
  <c r="B21" i="4"/>
  <c r="M21" i="4" s="1"/>
  <c r="C21" i="4"/>
  <c r="O21" i="4" s="1"/>
  <c r="D21" i="4"/>
  <c r="P21" i="4" s="1"/>
  <c r="E21" i="4"/>
  <c r="F21" i="4"/>
  <c r="A21" i="4"/>
  <c r="L21" i="4" s="1"/>
  <c r="L12" i="4"/>
  <c r="L11" i="4" s="1"/>
  <c r="S11" i="4"/>
  <c r="O16" i="4"/>
  <c r="O14" i="4"/>
  <c r="P12" i="4"/>
  <c r="P11" i="4" s="1"/>
  <c r="O12" i="4"/>
  <c r="O11" i="4" s="1"/>
  <c r="M12" i="4"/>
  <c r="M11" i="4" s="1"/>
  <c r="I62" i="4" l="1"/>
  <c r="I68" i="4"/>
  <c r="J60" i="4"/>
  <c r="J28" i="4"/>
  <c r="I52" i="4"/>
  <c r="I34" i="4"/>
  <c r="J42" i="4"/>
  <c r="J25" i="4"/>
  <c r="J44" i="4"/>
  <c r="J43" i="4"/>
  <c r="J37" i="4"/>
  <c r="I59" i="4"/>
  <c r="J45" i="4"/>
  <c r="I35" i="4"/>
  <c r="J50" i="4"/>
  <c r="I54" i="4"/>
  <c r="J41" i="4"/>
  <c r="I38" i="4"/>
  <c r="J29" i="4"/>
  <c r="J54" i="4"/>
  <c r="J51" i="4"/>
  <c r="I66" i="4"/>
  <c r="I46" i="4"/>
  <c r="I36" i="4"/>
  <c r="I30" i="4"/>
  <c r="I48" i="4"/>
  <c r="I40" i="4"/>
  <c r="I27" i="4"/>
  <c r="J67" i="4"/>
  <c r="J32" i="4"/>
  <c r="J70" i="4"/>
  <c r="I61" i="4"/>
  <c r="I60" i="4"/>
  <c r="J58" i="4"/>
  <c r="I53" i="4"/>
  <c r="J46" i="4"/>
  <c r="I42" i="4"/>
  <c r="I33" i="4"/>
  <c r="I28" i="4"/>
  <c r="I24" i="4"/>
  <c r="I32" i="4"/>
  <c r="J63" i="4"/>
  <c r="J52" i="4"/>
  <c r="J48" i="4"/>
  <c r="J40" i="4"/>
  <c r="I37" i="4"/>
  <c r="I29" i="4"/>
  <c r="S29" i="4" s="1"/>
  <c r="J24" i="4"/>
  <c r="I49" i="4"/>
  <c r="I45" i="4"/>
  <c r="I41" i="4"/>
  <c r="J36" i="4"/>
  <c r="J33" i="4"/>
  <c r="I25" i="4"/>
  <c r="I69" i="4"/>
  <c r="J69" i="4"/>
  <c r="J47" i="4"/>
  <c r="I47" i="4"/>
  <c r="I44" i="4"/>
  <c r="I64" i="4"/>
  <c r="J64" i="4"/>
  <c r="J57" i="4"/>
  <c r="I57" i="4"/>
  <c r="J55" i="4"/>
  <c r="I55" i="4"/>
  <c r="J23" i="4"/>
  <c r="I23" i="4"/>
  <c r="I70" i="4"/>
  <c r="J68" i="4"/>
  <c r="J62" i="4"/>
  <c r="J59" i="4"/>
  <c r="I58" i="4"/>
  <c r="J53" i="4"/>
  <c r="J49" i="4"/>
  <c r="I43" i="4"/>
  <c r="J31" i="4"/>
  <c r="I31" i="4"/>
  <c r="J30" i="4"/>
  <c r="I22" i="4"/>
  <c r="J22" i="4"/>
  <c r="I67" i="4"/>
  <c r="T67" i="4" s="1"/>
  <c r="J66" i="4"/>
  <c r="J65" i="4"/>
  <c r="I65" i="4"/>
  <c r="I63" i="4"/>
  <c r="I56" i="4"/>
  <c r="J56" i="4"/>
  <c r="I51" i="4"/>
  <c r="I50" i="4"/>
  <c r="J39" i="4"/>
  <c r="I39" i="4"/>
  <c r="J38" i="4"/>
  <c r="J35" i="4"/>
  <c r="J34" i="4"/>
  <c r="I26" i="4"/>
  <c r="J26" i="4"/>
  <c r="J27" i="4"/>
  <c r="J61" i="4"/>
  <c r="I21" i="4"/>
  <c r="O15" i="4"/>
  <c r="J21" i="4"/>
  <c r="O13" i="4"/>
  <c r="C11" i="3"/>
  <c r="T30" i="4" l="1"/>
  <c r="AD30" i="4" s="1"/>
  <c r="AF30" i="4" s="1"/>
  <c r="T49" i="4"/>
  <c r="AD49" i="4" s="1"/>
  <c r="AF49" i="4" s="1"/>
  <c r="T62" i="4"/>
  <c r="S47" i="4"/>
  <c r="AC47" i="4" s="1"/>
  <c r="AE47" i="4" s="1"/>
  <c r="S45" i="4"/>
  <c r="AC45" i="4" s="1"/>
  <c r="AE45" i="4" s="1"/>
  <c r="S33" i="4"/>
  <c r="AC33" i="4" s="1"/>
  <c r="AE33" i="4" s="1"/>
  <c r="T32" i="4"/>
  <c r="AD32" i="4" s="1"/>
  <c r="AF32" i="4" s="1"/>
  <c r="S35" i="4"/>
  <c r="AC35" i="4" s="1"/>
  <c r="AE35" i="4" s="1"/>
  <c r="S68" i="4"/>
  <c r="S51" i="4"/>
  <c r="T31" i="4"/>
  <c r="AD31" i="4" s="1"/>
  <c r="AF31" i="4" s="1"/>
  <c r="S64" i="4"/>
  <c r="S39" i="4"/>
  <c r="AC39" i="4" s="1"/>
  <c r="AE39" i="4" s="1"/>
  <c r="S43" i="4"/>
  <c r="AC43" i="4" s="1"/>
  <c r="AE43" i="4" s="1"/>
  <c r="S23" i="4"/>
  <c r="T57" i="4"/>
  <c r="S44" i="4"/>
  <c r="AC44" i="4" s="1"/>
  <c r="AE44" i="4" s="1"/>
  <c r="S41" i="4"/>
  <c r="AC41" i="4" s="1"/>
  <c r="AE41" i="4" s="1"/>
  <c r="T53" i="4"/>
  <c r="S40" i="4"/>
  <c r="AC40" i="4" s="1"/>
  <c r="AE40" i="4" s="1"/>
  <c r="T50" i="4"/>
  <c r="AD50" i="4" s="1"/>
  <c r="AF50" i="4" s="1"/>
  <c r="T60" i="4"/>
  <c r="S65" i="4"/>
  <c r="T22" i="4"/>
  <c r="S58" i="4"/>
  <c r="S70" i="4"/>
  <c r="T69" i="4"/>
  <c r="T61" i="4"/>
  <c r="S27" i="4"/>
  <c r="S59" i="4"/>
  <c r="S28" i="4"/>
  <c r="T44" i="4"/>
  <c r="AD44" i="4" s="1"/>
  <c r="AF44" i="4" s="1"/>
  <c r="T28" i="4"/>
  <c r="S24" i="4"/>
  <c r="S36" i="4"/>
  <c r="AC36" i="4" s="1"/>
  <c r="AE36" i="4" s="1"/>
  <c r="S54" i="4"/>
  <c r="T24" i="4"/>
  <c r="T36" i="4"/>
  <c r="AD36" i="4" s="1"/>
  <c r="AF36" i="4" s="1"/>
  <c r="T54" i="4"/>
  <c r="S26" i="4"/>
  <c r="S22" i="4"/>
  <c r="S69" i="4"/>
  <c r="S46" i="4"/>
  <c r="AC46" i="4" s="1"/>
  <c r="AE46" i="4" s="1"/>
  <c r="T26" i="4"/>
  <c r="T40" i="4"/>
  <c r="AD40" i="4" s="1"/>
  <c r="AF40" i="4" s="1"/>
  <c r="T46" i="4"/>
  <c r="AD46" i="4" s="1"/>
  <c r="AF46" i="4" s="1"/>
  <c r="T39" i="4"/>
  <c r="AD39" i="4" s="1"/>
  <c r="AF39" i="4" s="1"/>
  <c r="S56" i="4"/>
  <c r="T23" i="4"/>
  <c r="S57" i="4"/>
  <c r="S25" i="4"/>
  <c r="S37" i="4"/>
  <c r="AC37" i="4" s="1"/>
  <c r="AE37" i="4" s="1"/>
  <c r="T48" i="4"/>
  <c r="AD48" i="4" s="1"/>
  <c r="AF48" i="4" s="1"/>
  <c r="S66" i="4"/>
  <c r="T38" i="4"/>
  <c r="AD38" i="4" s="1"/>
  <c r="AF38" i="4" s="1"/>
  <c r="T43" i="4"/>
  <c r="AD43" i="4" s="1"/>
  <c r="AF43" i="4" s="1"/>
  <c r="S34" i="4"/>
  <c r="AC34" i="4" s="1"/>
  <c r="AE34" i="4" s="1"/>
  <c r="T41" i="4"/>
  <c r="AD41" i="4" s="1"/>
  <c r="AF41" i="4" s="1"/>
  <c r="S50" i="4"/>
  <c r="AC50" i="4" s="1"/>
  <c r="AE50" i="4" s="1"/>
  <c r="T63" i="4"/>
  <c r="S31" i="4"/>
  <c r="AC31" i="4" s="1"/>
  <c r="AE31" i="4" s="1"/>
  <c r="S53" i="4"/>
  <c r="S55" i="4"/>
  <c r="S49" i="4"/>
  <c r="AC49" i="4" s="1"/>
  <c r="AE49" i="4" s="1"/>
  <c r="S32" i="4"/>
  <c r="AC32" i="4" s="1"/>
  <c r="AE32" i="4" s="1"/>
  <c r="S42" i="4"/>
  <c r="AC42" i="4" s="1"/>
  <c r="AE42" i="4" s="1"/>
  <c r="S60" i="4"/>
  <c r="S30" i="4"/>
  <c r="AC30" i="4" s="1"/>
  <c r="AE30" i="4" s="1"/>
  <c r="S52" i="4"/>
  <c r="S62" i="4"/>
  <c r="T29" i="4"/>
  <c r="T42" i="4"/>
  <c r="AD42" i="4" s="1"/>
  <c r="AF42" i="4" s="1"/>
  <c r="T52" i="4"/>
  <c r="T34" i="4"/>
  <c r="AD34" i="4" s="1"/>
  <c r="AF34" i="4" s="1"/>
  <c r="T56" i="4"/>
  <c r="T58" i="4"/>
  <c r="T64" i="4"/>
  <c r="T66" i="4"/>
  <c r="T68" i="4"/>
  <c r="T70" i="4"/>
  <c r="S38" i="4"/>
  <c r="AC38" i="4" s="1"/>
  <c r="AE38" i="4" s="1"/>
  <c r="S48" i="4"/>
  <c r="AC48" i="4" s="1"/>
  <c r="AE48" i="4" s="1"/>
  <c r="T25" i="4"/>
  <c r="T27" i="4"/>
  <c r="T33" i="4"/>
  <c r="AD33" i="4" s="1"/>
  <c r="AF33" i="4" s="1"/>
  <c r="T35" i="4"/>
  <c r="AD35" i="4" s="1"/>
  <c r="AF35" i="4" s="1"/>
  <c r="T37" i="4"/>
  <c r="AD37" i="4" s="1"/>
  <c r="AF37" i="4" s="1"/>
  <c r="T45" i="4"/>
  <c r="AD45" i="4" s="1"/>
  <c r="AF45" i="4" s="1"/>
  <c r="T47" i="4"/>
  <c r="AD47" i="4" s="1"/>
  <c r="T51" i="4"/>
  <c r="T55" i="4"/>
  <c r="T59" i="4"/>
  <c r="S61" i="4"/>
  <c r="S63" i="4"/>
  <c r="T65" i="4"/>
  <c r="S67" i="4"/>
  <c r="T21" i="4"/>
  <c r="S21" i="4"/>
  <c r="AC21" i="4" s="1"/>
  <c r="AD29" i="4"/>
  <c r="AF29" i="4" s="1"/>
  <c r="AE62" i="4"/>
  <c r="AF47" i="4"/>
  <c r="AE60" i="4"/>
  <c r="AF68" i="4"/>
  <c r="AF52" i="4"/>
  <c r="AE61" i="4"/>
  <c r="AE54" i="4"/>
  <c r="AE52" i="4"/>
  <c r="AF54" i="4"/>
  <c r="AE59" i="4"/>
  <c r="AE57" i="4"/>
  <c r="AE51" i="4"/>
  <c r="AF60" i="4"/>
  <c r="AE66" i="4"/>
  <c r="AE53" i="4"/>
  <c r="AF53" i="4"/>
  <c r="AF58" i="4"/>
  <c r="AE70" i="4"/>
  <c r="AF51" i="4"/>
  <c r="AF62" i="4"/>
  <c r="AE55" i="4"/>
  <c r="AF63" i="4"/>
  <c r="AF67" i="4"/>
  <c r="AE65" i="4"/>
  <c r="AE69" i="4"/>
  <c r="AE67" i="4"/>
  <c r="AF56" i="4"/>
  <c r="AF59" i="4"/>
  <c r="AE56" i="4"/>
  <c r="AF55" i="4"/>
  <c r="AF69" i="4"/>
  <c r="AF61" i="4"/>
  <c r="AE68" i="4"/>
  <c r="AF57" i="4"/>
  <c r="AE63" i="4"/>
  <c r="AE64" i="4"/>
  <c r="AF65" i="4"/>
  <c r="AF64" i="4"/>
  <c r="AF66" i="4"/>
  <c r="AF70" i="4"/>
  <c r="AE58" i="4"/>
  <c r="K11" i="4"/>
  <c r="T11" i="4" s="1"/>
  <c r="B11" i="3"/>
  <c r="A11" i="3"/>
  <c r="AC29" i="4" l="1"/>
  <c r="AE29" i="4" s="1"/>
  <c r="AC27" i="4"/>
  <c r="AE27" i="4" s="1"/>
  <c r="AD28" i="4"/>
  <c r="AF28" i="4" s="1"/>
  <c r="AC22" i="4"/>
  <c r="AE22" i="4" s="1"/>
  <c r="AD22" i="4"/>
  <c r="AF22" i="4" s="1"/>
  <c r="AD27" i="4"/>
  <c r="AF27" i="4" s="1"/>
  <c r="AD24" i="4"/>
  <c r="AF24" i="4" s="1"/>
  <c r="AD25" i="4"/>
  <c r="AF25" i="4" s="1"/>
  <c r="AC24" i="4"/>
  <c r="AE24" i="4" s="1"/>
  <c r="AC26" i="4"/>
  <c r="AE26" i="4" s="1"/>
  <c r="AD23" i="4"/>
  <c r="AF23" i="4" s="1"/>
  <c r="AD26" i="4"/>
  <c r="AF26" i="4" s="1"/>
  <c r="AC23" i="4"/>
  <c r="AE23" i="4" s="1"/>
  <c r="AC28" i="4"/>
  <c r="AE28" i="4" s="1"/>
  <c r="AC25" i="4"/>
  <c r="AE25" i="4" s="1"/>
  <c r="AD21" i="4"/>
  <c r="AF21" i="4" s="1"/>
  <c r="AE21" i="4"/>
  <c r="T13" i="4"/>
</calcChain>
</file>

<file path=xl/sharedStrings.xml><?xml version="1.0" encoding="utf-8"?>
<sst xmlns="http://schemas.openxmlformats.org/spreadsheetml/2006/main" count="118" uniqueCount="63">
  <si>
    <t>SoftwareSecurity</t>
  </si>
  <si>
    <t>Weight</t>
  </si>
  <si>
    <t>Volume</t>
  </si>
  <si>
    <t>Lumens</t>
  </si>
  <si>
    <t>Humidity</t>
  </si>
  <si>
    <t>Temperature</t>
  </si>
  <si>
    <t>Ghz-Speed</t>
  </si>
  <si>
    <t>Power Consumption</t>
  </si>
  <si>
    <t>PowerConsumption</t>
  </si>
  <si>
    <t>Watts</t>
  </si>
  <si>
    <t>degrees F</t>
  </si>
  <si>
    <t>Percent</t>
  </si>
  <si>
    <t>Cubic Inches</t>
  </si>
  <si>
    <t>lbs</t>
  </si>
  <si>
    <t xml:space="preserve">Ghz </t>
  </si>
  <si>
    <t>Interaction term</t>
  </si>
  <si>
    <t>A</t>
  </si>
  <si>
    <t>B</t>
  </si>
  <si>
    <t>C</t>
  </si>
  <si>
    <t>D</t>
  </si>
  <si>
    <t>E</t>
  </si>
  <si>
    <t>F</t>
  </si>
  <si>
    <t>G</t>
  </si>
  <si>
    <t>AxB</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</si>
  <si>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</si>
  <si>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</si>
  <si>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</si>
  <si>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</si>
  <si>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</si>
  <si>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</si>
  <si>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</si>
  <si>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</si>
  <si>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</si>
  <si>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</si>
  <si>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</si>
  <si>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</si>
  <si>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8502c4f3-f844-423a-8fe9-2d9c1c1b8aec</t>
  </si>
  <si>
    <t>CB_Block_0</t>
  </si>
  <si>
    <t>㜸〱敤㕣㔹㙣㈴㐷ㄹ㥥㙡㑦㡦愷挷昶摡㔹㙦㡥つ㈱㌱〹㌹㠸ㄷ㘷扤挹ㄲㄶ㔸ㄶㅦ搹㈳昱慥㥤戵㜷ㄳ〴㘸戶㍤㔳扤敥散㜴户搳摤攳㕤㠷㐸㠹㈰㕣攲㤲戸㐴㐸㌸ㄴ㈱㈴㕥㌸㕥挲㤵ㄷ㈴㈴㄰〴㠹㠷昰㠰㠴㐴㐰ㅣて㈰戴ㄲ㉦㍣㈰挱昷㔵㜷捦昴捣㜸摡捥㈴〱〷戹㌶昳扢扡慥慥慡晦慣晦慦㑥㑥攴㜲戹㝦㈳昱㉦㔳㥥㤹敢ㄶ搷㠳㔰㍡ㄳ㌳㕥慤㈶㉢愱敤戹挱挴㤴敦㥢敢㜳㜶㄰昶愱㐱愱㙣愳㍥搰换㠱晤㠸㉣㤶搷愴ㅦ愰㤱㥥换ㄵ㡢㠶㠶㝡づ挲摦㐸昲㘰戰搷㘰ㅥ㘰㘹㘶㝡㝥昹㈱㡣扡ㄸ㝡扥摣㌷㜶㌶敡㝢㜸㜲㜲㘲㜲攲挰愱〳㙦㤹搸扦㙦㙣愶㕥ぢ敢扥㍣散捡㝡攸㥢戵㝤㘳ぢ昵攵㥡㕤戹㑦慥㉦㜹ㄷ愴㝢㔸㉥敦扦㜳搹扣敢慤㤳㜷ㅤ㍣㘸ㅤ㍡昴搶㐱扣㍡㜷㙡㘶㝡挱㤷㔶昰ち㡤愹㜳捡㜷捤捡㡡捤戵㐹改摢敥昹㠹㤹㘹晣㤷㥡㍦㥥敥㥥㔸㕣㤱㌲攴慢愵㉦摤㡡っっ㜴ㅣ㜰愶㠲愰敥慣㜲昳っ攷㈸㤶㕡㌱㠳㔰㜷㘶㘴慤㘶㌸挹愸㐵㘷ㅥ㝢㔷㌳搷〷㥤㐵改〶㜶㘸慦搹攱㝡挱㔹挲㐰搵㈱攷㑣㈰㑦㥢敥㜹㜹捡㜴愴敥ㅣ慢摢搵㝣㤴㜲㝤户㈶㐳愴㈷愶㤶㍦㌱ㄵ㌸㌳㉢愶慦㘶ㄴ㜰㘳㌲摡ㅥ昵㉢慤㙤㙦敡㍥㉥愷慥摥挰㌱㙦敥摥づ㌵㘷㑤扦搱㜲扣㝢换㜸昱慤㌳戸愳㝢晢搴ㅥ戵昶㜹㔳昷㍥㙡㉢㕢㕢㡢㠱㤸扥搵㡥㘲㌱㐶㠱愰㥦愰㐸㐰〴ㅡ㈵㠲〱㠲㐱〰㤱晦〷戸㈴摤㤱㔵㕡搹搴捡换㕡戹愲㤵慢㕡㔹㙡㘵㑢㉢㥦搷捡㉢㕡搹搶捡て㘹攵ぢ㘸㤳愴㘲㝦扦ㄶ愷挹㠱㐳搷捤晤攲㥡晢扥㌲晡愷摦攵㉦晣晤晥挱㕤㘸㜴㝦㍣愹㔹摦扣〸㔲㙢㔲昱㠱㠹晤晣户㌹㔷㠰㈹慣㠳搶摤搶攴㘴昵攰㝥昳㑥㔳攷戲㌲㤰摦㐲㈸㈳㘸㍢㘸㍤㘰扢㔵敦愲挲摤㜵搳㘶㈰㥢ㅢ㌷ㅥ搷㑤㝢㜵户ㅡ扣㙥攳捡挵搰っ攵戵敤㜵捤㐱㍡扡㉤㠲慤㘴愰摥㜷㝤㝢户戳㘶慤㉥愷㉥搹㔱昵敢摢慡㥤〵摦㕢敥㕥㝢搴㤷て㌷㙡㍢㘶㌴〵愱戶愶挶敥㔸㘵㔴ㄵ捤㙢㙣㘶挵ぢ愴慢愶㌷敥㉣搸㤵ぢ搲㕦㤴ㄴ㠹戲慡㤶㝡㈵慢㘲慥ㅦ㥦㜷戱㔰㜰㙢昵挶㜴愹㜵捦愵㄰捣㉣慢㤸敦慡昴挳昵㈵㜳戹㈶慦㙡㘹ㄲ扤ㄳㄵ㝢㕢㡡㡦㝡㤵㝡㌰攳戹愱敦搵㕡㙢愶慡㙢㈶㈴㑤昵愴㔷㤵昹㝣㑥〹〵〸摣扥㍥㈱㜲户㜷攷〵㠵㠸ㄴ㡡挹挸搷戴㤲摤挴㘹慣づ慢愸㐹搲愴昶挶㑤〶攳㝣㤵㡣挹攰挰搴㥡愸㍦昸搲摢㌶ㄹ戶㠱戹㔷户戱愶㡤挶慢扦㘷㑤扡攱㜱搳慤搶愴㥦愹晤〴㘷㘴っ〳攸㤷㈱㄰扡敥ㅥ㔵㥤戸㈴搶昵㡢㜶㌵㕣㈹慣㐸晢晣㑡㠸㌲㘸挸㘲㤱㕢摢㤱㡣㉢㔰㘴散㈶ㄸ〵㈸㤵㜲㠵㍤㙣㔴㈸㈱攵㜴㑡愷っ㕥㙥ㄱ攴散搷挲换㠳搶㔱扢ㄶ捡㐸㈸て㕢挰㐸愴搵ㄴ晡㠶㐸愲扥㔹㠹ㄴ挶ㅥ㙢〶㔴㙡摡㙥戸摥攴摢づ㉥㠹㠸㘸㐷ㄶ㙣㍢㔹㐰㔱搰㉡て㌲㜸つ㐴搳㈶つ戲ㅢ愷㠸㠸㙣㤰愱搹㌱㜲㉢㤱戱㝤㠶㡣㐰晢㌴ㄱ戲昵晥敥㌲㠲挴摥㐹愴散搴㤵ㅦ㜷愴搹㐶戶㝣㈴捤慥挴挶ㄹ㔷ㄱ㕣㑤㜰つ挱㕥〰昱㘷㐸㌸㑡㌹攴㕢㤳昱㍡㍣ㅢ搷ㄱ扣ㅥ〰昲挹愰捣㠹㐵ㄵ㙤愸慤搸㤱㙣㌷〴㍢㔹ㄹ挵㤱㈸愲㘵摣戰㌳㠷ㅣ㠵攸搸敡摣ㅥ扡㌶慦㜴散㉤摤㘹㌳扤ㅣ㔲㘴㐶搳昴㕡㌷㘹㥡摥〸㌶敤㔱㙦摤㠰慥挶ㄸ挱ㅢ〰㑡挶㡤㠴㔰㉥㌴㜸户㘶搱搳愴㝣㑤㤸㐵㤱㌱搴愳㠲㡦〹㤹㐷㠰っ㈱搷㜱㝣搹戱愱㘹づ㡥㕢慦㜹ㅢ㝡㕦㜷晥㡥㤱摥愶㌷㜷昴づ晤㐵㉦搱㡡扥〹散㈵㝥摢㔵挷摣㡣㙡攳ㄶ㠲㕢〱摡㜴っ㑦摦㉦搵㔳愰捣㘲㈷㠵戹摤昴扡㈸㉢㜷㘹㝤㔵㉡つ㌴㘸㉤㤹晥㜹ㄹ挲㠳㜱㘲ㄶ戶戰攷晢戲㠶㐳㙤㔵ㄵ昰晣㜲㜵㙢㘱㜰搴昷ㅣ㤶敦搸挸挱㙢㐲㌱攴昳㕡㕦慥捤㐶捥戰㌵㔳㍥愷ㄴ攵㔰〷摦搹㕤㐸愴㍡戵㤲ㄷ晢㘵㥦㉦㜷㈴㐹て㤲攴㑤搸㔶攳㜶〰㐸〹昱敢慥ㄲ㘵ㅦ㥢扤㔹㌵㙢戵㔸改攱换㌸㥤戴昹㄰㍢攴挸㐰攴戰㥤㠶晦㈰ㄸ㜲ㄶ㙤愷㈱㉣〶㥣〵改㔷攰㕢戰㙢戲ㄴ戹㘵㈹㙡㜶㘴挵㙢㐴㔶昴昵㜵㥣愷㌳晣㙢㡡㑥摡愴㐴㈶户㘷㔶㘶㥣挵㥢㐴㐵㌷㈴㠵㑡㠶㙢愸㈱㠱㐸㜹㙣扢㈳㘲㝡㄰㌱㜷㘰攳㡣晤〴㤳〴〷〰昴㕦㐲搲㙣㜵攳ㄹづ敢㕦愳㑢扢㕣捥ㄵ㠹〶攵㈲㝣扥慢戰㍡挸搷扣㠵攰㙥㠰㌶昳㠷づ挸っ㐲㔴㈸㑦ㄱ愲ち㘳㔸㘷㙤㜹㤱㌴戰换㐲㘰㘹愶ㅥ㠴㥥挳挸搲㤰㌵敢㥤昲挲㔹㍢㔸㐵㈴㙡搴㡡㌳て慣㐸ㄷ搴攵挳昶㘹㉢昳㔶㔷㘵搵戰ㄶ扤㍡㐴摢㠹搹敤㜰㌰挷㜶挰㤶㔴㘷㜳㑤㈰昵㜶㍥挶㄰〲㍢慤晣慤昴挶㙥挹晢捤㐳摦㜰㜳㐷㤷散戰㈶〷慣㠸改㤸㉦㕡搸㐵㐴づ慡晤搶搲㡡㉦攵散㤰㜵捣户慢㌵摢㤵㐴〶㙣㑣〶敢收攴㜹㐴〹ㄶ㍣挶〰㍤㜷挸㕡昲㑤㌷㔸㌵ㄹ㔰㕣摦摤昲愴挲㈲扡㌵㙤扢〱㕥愳戰挸晣戰戵戸攲㕤㐴挴戶敥戸挷捣搵㘰㕢㘰㠵㐴ㅦ㈵㠵ㅡ愱〹㑤ㄳ㐵慤搸㉢㝥㜸㈰捦攵挸㝢㜹〲㠵慢㥣㑥㥦㜹㠶昶愶㕤ㅦ挷㘸㘸愷㜳㑥㠳㠸ㅥ㌵ち晢㌲愵㌰㌹搵㌸挴㍥㙦〳戸昷搸㤹ㄳ捤挸摣换㡡㔹敢昴昲㘷挸㜸㐵ㄶ㡤㐰〸㝤㜴扢㈲㔲㘱ㄹ㈹〷ㅣ〸㡣昳愹㥤晣㑡㤶㙡㐳敡摢搵捣ㅥ㐵㈴㘹搰㥡㌳㤷㘵つ昱㘸挷っ㜷㐵て㌴㘳ㅤ戳ㄶ挴㜵㌳㥥攳㤸㈴㉤㤲攵㘲挵㈴〵㑦搵㐳敦愴敤ㅡㄶ㠰愲扦戸挸扣㠴㈲昳㤲㉡ㅡ戴㑥㌳㌴愸昲ㅣ换㍢㙦晡㜶戸攲搸㤵㈲ㅦㄸ扥摢ㄶ㌴〹㈶愷攴㑤㔲㈲㌳挶摡慣昹㌳㌰搹㠲〹愰㝢〲㜲㤴㕢㐷昴㠳㜲㌵㔱挰㍦搱愳㘳〹〲㐶㜹㑡㡤㜷㘰㌴㕤摤㡥㠰挸㔱改㜲㜲〷攳昲㘳㈸㠹㠴㄰戱㥥㐱㈲昰ち愶㠴㍣㕤摣〵敢㡣㙢㠷挰ㅥ㌱㜶搴づ㘷〳愰ㅣ〰㔹㜵扣扤㔶㘱㌵搵㘹扣愱ㄵ㙥攸慣㙡㔱ㄳ搷㜷搶愷昵挶ㅢ㌷愸㡥㌴㑡㑡㤱㙣搶㐸㘹㤶つ收戸㥤㔴㡤㔰㡡㍢搱㌶㈲换㙤摡摣㜷㑡㤱㤷愱㤸ㄴ捤攴㡣㜷㉡㐲㐱愰㌷搶㔱昴搹㘷㤳㐷㉡㘲㐳ㅢ愰㐴㍤ㄵ㤵つ挵㈱挱ㄳ戸㜶㔲㤵愵昸〹晣扤㉢捥捥搷挳㤶ㅡ昳搲㘸㕣㌳㔵慢捤扢戰ㄲ㉡愶㕦摤㈶㉣㡤戵㐵ㅡ㐶㜱㘷慦摡㍦摡摥ㄴ㈳挶㙣挸戰㐸㠶ㅦㄸ㙣〸收㑡㐵㔴㘹㥤つ㜱慢ㅢ挵㐵㍥㥤㤴愶慢㌰戰ㄸ㔶㘷攵㥡㌲挳㥡㤶晣愸敡搰㌸㉤㉡㌹㙡㔸㔳换〱㔴㝡㐸㌹ㅥ攷ㄴ㠳ㅢ搶㘹扡愵㜰㠹〱㘲㌷捥㉤㔴㐲㠴㜶ㅢ〳昰㘴戰㝤戰㠳ㅤ㠹㐲㈷戴捥㈸㐱ぢㄹ㠴摢扡〸昲㑥㡦ㄸ㠵㈰戵㔴晡晢ㄱ昱愵㈷㤹扥㜹㈴㤷㘴㘲㈶㘲戸㉢挳㝡〰㜲搳㤱㐹㜲搱㘸ㄲ㌰㡦㈴㥢ㄲ㕡㠳㐹ㄹ㑤㡣㈱㥡㝣㝥㠸㕢㍣㡣㘵つ㤳㙤㙡戸攷ㄶ摡搰愶戵昵㕤搶〹户㔲慢㔷愵㔲挵㠹慣㔶ㅡ㜹㕢攰㑢㕤〱㡣戸㈹㘳㕦攲㑤㌹㠱愳ㄴ㤷㑣㈴昵㙥㜷ㅢ㐷搰㕤〹㌹㡣ㄱ愹㍥〶㈰㌳摣㜲㉡㈰搶㜱㑦㠱昶攱敥收〵〶㜵㜹づ㈲慤愳㠸戲㙣づ昷昱ㅡ㔱㘴挵㙤愹㘶㜳摥㥣㐷㥢㍤㔵㜴摣㡥㡡戶〵㡥戰捥㐸攰ㄵち㌰㐶㝡攴づづ㤲扢ㅣ㐷㜷㉦㍦愶ㅥ㜳㤷㠱ち㠵〱挱ㄸ㉦㑦㐱㌹散㉡ㄸ㠹〶户搶戴扡〵愳扦戴扣㡤㈹〰挱㌰㌰つ㕡戴㡣っ㥣ㄹ攴㌷㌷㜰㙥㐰慢㡣〸㘹㍡㤸捡ㄸ攵㈸ㅣ昶㐰ㅡ戸㠹〷改㈵て㑡㈸摣愳㉥㠶㈵㜷ㄳ挷ㅤㅣ㠱㍣晦慡戶挲〵㌳挴昵ㄷ㜷㙦㕢昱㔴戵㑡㜳ㄷ晥戹㙤㠱㔵㕣摤㠸捣搱㍤㙤㤷戲搴㥡㘸摦摤搴㔶ㄱ㕦ㄶ㍣㌰㍢㜱摣っ㉢㉢㡢攱㝡㜴㜱慢㔷㤲搰㥦㠳㍦㘲挳户搳㘶捥扢扣㠸扡挶扤㉦㕤㜰扤㡢慥㥡㤷ㅥ昰搶ㅦ㈸〴㔷㈸晢㌹挹㔲敥摦昸愷㤲㤶搳㝦㠴ㄱ户㌲㙤づ搰㜴㤰㜰ㅣ㤵㈲㘹㌰㠶㝣〶㥤挰㜶㙦摣ㅡ㈰㥤散㘹愳ㄳ㈵〸㜶〸挵㍤晦㡡ㄱ㡡昸㈱搰㑡㘲㠹㡥攴搸昳㙦㠰昵挵て㔰㐲㠴攳㌹ㄶ㈳晡ㅢ㤰换㐰㥤ㄲ攴昱ㄵて㕥〸昹晦挱㔲挲捤ㅢ戲搳㝦㠱㤹挵昷摢㔱㜴㍤㔱昴扤づㄴ〹㕥〳㔱晣㝢㉦㌲㐹搲ㄹ㥥㝤㐹㠱㜰慥㘹攷〰晡慡㕦昸晤ㅦㅥ㐰攷㘲攲㔰㌶ㅡ㐲㙤㌷攳戹㘱㈲昴㜵㤸〸っ摥㉢ㄳ攱㈴㌲㠲㔱晣挸㐴㠸㝤㈰昳㈸搸摣㐴㘰㙣㉦挳㄰㑣㠵㕡㔳㙥つ㥥挰慥㜲攸ㅦ㍢㡥㡢户㌲㐰㍣ㅦ㑡㉢㤸㠱㐷敡敡捥攲〵搳㌷㥤扤慡晣㤸㉦愱捣晣㈵摣攴㔶㕤搸攳摡つ㙢㔴愷つ㝣ㄵ㠹㤷㝤挷㥦戲戵晢敢挰㔴㤴㈲昷扤㈸㡡挲换昰㤴〸㥥ㅢ㜲敦摦昳慤㘳扦㝦攴㠹㈳扣慤ㄶ搳慡㝥㍢昲扤㠴散㘹㑦㈰愸㥢扡㈸㜲㈵㍦捣㌹㠹㑦㤴散搵㥡㥣㌶㝤㘵〵〵㠶㤳㘴㈳挲㑢ㄱ㘶㐴㝣摢挱挴挴扤㠷挸挴㥣㘸㜳㜷慡て㥢㤴㡢㜰㈲㌵㜱攵搳㑢挲㠶愲慢㈲敢搱摡搴扦〳㔵昴ㄲ㈷搲㙡㈵昲搴挹㈴挴户摢㜵摤㐱敡扡攸㈰挳戰㝦㈲愵㄰㝦㈰㠵愴て㌲扣㄰愰愴搴㘹㘴昴㍢〰㌲㈲㙢敤㈱㕥晡〳㜶㠴㠰㙣㕣晡敢昱㈳ㄶ散㈲戰㤸昸攲㝢㍤搱搲ㄶ㑤㔴ㄳ㐳戵捡愶㔹㐴㐶ㅤ㕥㔸㌰㤹㤴㉥㈱㤳㈴晤〰㜲㕢㜶㐷昱㈵㐳㑥ㄴ㜸㡢ㄸ㕢㜷攸㙢㉢㌹昷戸㜵摣晣㠰㥥㈹㈸㠵攱敥㘶㌱づ愴㉡㐶ㄷ㌵㉤㐵㐵㠴挳㔱戶搱㘹㈰慥㠲捥㜲昷攲㔴㡡攰ㅦ扦ㄴ㘲晤㜸㜳攸㉢摢㙢愸攳摣㝥㉣㤰㍦搸㕦搷㘷㌰㌶摥㑡㡥㠱㠴摤㔲慢㘲㜴㍤晣っ扡㜰搱㌹㘱㌴戳敡㔹ㅣ挴㥦㠴戳晡戴づ晤捦攸戵攲慣戳散捤㌰㜶㡢晥㝦㄰〵㥢敡㝦挱搸㥢㐲攴扢攳っㅦ㜴挶㑦㌶つ搹㜰㐷攰搹㐶昰㐶ㅤ㡣つ㤵㘵挸㍢捡㉤攲攳搵愸㕡㐹㜰昸扤昲敤㔷㈳ㅡ㝤㘹摢づ㜴ㄵ㠰㡣つ改摦㠰〸敡摡扦㔵㙥㈵愷摢挲㝢搰㜱捦㐹扢攲㝢㠱㘷㠵㘳㡢〸晡㡥昱摢㌳ぢ㌶捦㤴昸㝡扢㔰扢〹㍢㌱昸㍥昴㌹㌵て㠱㝤㑡㠶慦㔴㉣㤲㤱㠵慤㐵㌲昸ㅤ搲㐸㉡扣㐴敤㄰㕣㘱摤㕦㌷㙢昸㜴㜵ㅥ扥捥㤰㐵摢㐲搹㐵ㅥ攷昶ㅢㅡ摣㍡摣搱扡て晥㈰㔹㥢㐰㜰㑣㉤攱㍤敦攳扥戶敦㐱㙢摢㜸㙤〱㕢昶收㜳㉢改捦〰愷㕢㝢㑢㉢挹昰㥤晣㈲戹㘴㤴〹㜱㘹晦〸晥㙥摤㐱换搱㐶㐱攷昱〷摤㜴㠴㡤搷攰㍥摢㐲昴晢ㅣ扡㡡㈹〲晣っ㌳捥昰㐱搰换㐷㔶ㄴ㕦挱戲挸〰挸攷ちㄵ㠰敥㔴晤昴㐶㔴㍤㜲㉦㝢㈲〹㥥㌱㐸㡥㈵昱ㄴㅡ㜲扢愲㘵㠳㈵戸㙣愱捥ㄲ挸ㅢ㐹て攴㜳㠲㘷〹㌵㤱㉦愲㐳㘳㈲㌶㑡扢㑦攴ぢㅢ㑤㐴搰ち㔰ぢ㑤㡦㍦㤲㘸ㄱ愳㠶㙡挳㈱㜰〹㍣㠰㤱㐴㤹っ㔳㍥㔲攸ㄴ愲ㄸ挳て㠸㈲愴㕦挵㝦㕦㍣昲换攷㤹晥㜶㐴㈸㠹㠸慡搶㔵㔰㈲慡㔵㝣㍡扤ちㅦ愵摤㔷昱挹㡤㔶㌱㐲㘱挹㤹ㄸ㈱挰㔰㥦㈸攳㡦㕡㔵ㅤㄹ㙥㈸㝦攲ㅣ〱㝥㉤戳ㄸ㌱㔱愲晡㕥㐴〶㝤戹昳慡搵㈵㘴㤲扥㍡㌷㈲攳㉢ㅦ㘵㈸昱㐶㈴㥤㍡㠵挸㉢㕢㠸搴㘳搱㠹摤戱摢㐲㐸㘰㐹晣㙣戶慢㙣㉦昴ㄸ敡ㄷㅦ㐹㄰㜳晣㜸昲〹㤵ㄶ〷㥦㐰ㄸ㤱㘹㑡㐲攲㐶㡡て㈷㡤扦晢㙣搳㜷㡡ち㈴㔰㑦搴㤸〴愷ㅡ㝦㈸㘹㝣〰㥦㘷愹㌶㌹㕥㈵㘰㝡㌱㘹㑣挲㔴㡤㥦㐸ㅡ晦昵挰摥㐶攳㠴づ愳㤱㜵ㄲ㐹㠶搱慢㡥〱愹㑦戵㠷搱㕣户愸㐸〷慣愸㤸㈲㔴挵㤰㙢㑡㤵づ攲㔶㠸㡦㡦愵攷㜰挹〹㜷㐱㈰㙤愳晦㘷挲〹㕣㝥㥡㌵㐳ㄳ摦㐲慦㈱敡散ㅢ敡㠹㥤ぢ搶扣㡦㠲㝥敢㐴㠰挳㔵㜵㕢㤱〸散㠲㝣戴扦㥢㜸攷㌳㙣挸收㝥㈴搱㌲㡤㤷㐹㝡搳㈲㉡挲㤲ㄷㅦ㐸㌰㥢㝢扣㐹㌳挶㘳㐰づ挴㈴㈰㌳挶攳㠰㔱㐴㘶てぢ㐶挸晦㡡戹㍦挰㡡てㄲ㍣〱㔰ㄲ㘴㜶搲㐱攱㐳〰挳挹晦戱㘲㙣㑤㌹㑥㌴昱㐸昲戲㌴ㄹㄹㅦ㘱㠷㡦〲昴挱㡦㉢㘲㈲㉣ㄹㅦ㐳㐹晡愵ㄴㅣ敡愵ㅦ㘷挵㈷〸㍥〹㔰搲㌹搹㉤敦ㅡ搷搴愳ち晢ㄴ扡㡡挷〹昰㌳㍥ㅤ㘷昸愰㜳ㅦ摥摥摤㘸收㤹㌸昹挲ㅦ㌱捦㤶㑦昹敦挱愷昹敢㕣㜴ㅦ晥捦㈴扡戲昰昳摡摢㝡ㅢ㡢㑣㐰攳㕣晤㔶戱搹㉦㘳ㅣ慥慢ㄹ㑡攱㠸㔴㉡㐵慤㈰㠸㙦㉥㔸㜸㜸〳摦㜲㔸㔵〸㐱ㅡ㔰ㄵ㙥㕣㜱〴〵挶㘷搹㤴㌸㈶㥥㡣捦昱㠹愸㔵㥢昸昹㌸挳〷㐱扣慡敥て挵摤㤳ㄷㄲ搷慡挲㙥㝢㈱昱慦㉡㔶搲㉦㝣㤲㠳㈹㘴㈱搳慡㤵㠸㌴㐵㐳㑦㈱㌳搴㌷捣戹㍤㠰㥦㜶㐹㔴捥㔵捦㥤晢攷㜰㝥散摡晣㠳敦ㅡ㝣昲挵㥦晦攱㌳㉦扣昷昰㕦晥昵昴搳㉦晣昱㌳捦晦敢戹攵挳㍦㝤收㤹㥦摣晢搵攷晦戰摢晡㥡昶散㍦攷扥昶攸攴㠵㐷ㅦ戶捥摣㝥散搱㜷㍦㜴晦攴挲ㄵ攳㝤㝤晤晤户㡥晥散㥡摢㐶ㅥ㝦昸晢攲挷扦戹摡ㄵ㙡戹㜸㐱敢㌴戸㙣㌵㡤㉦㈳㠳㘹㜰挶慦敡㌴戸㕣戵㔱换昱㐶㑤愳愰〸攷〶㈷愰㉡捣搶㡡㠱晦〰ㅤ㑡戱敢</t>
  </si>
  <si>
    <t>Decisioneering:7.0.0.0</t>
  </si>
  <si>
    <t>0810d329-383a-4eb6-835a-8f03dd48ac4d</t>
  </si>
  <si>
    <t>CB_Block_7.0.0.0:1</t>
  </si>
  <si>
    <t>㜸〱敤㕣㕢㡣㈴㔷㜹敥㔳搳搵搳搵㌳戳㌳摥㔹㕦搶ㄸ㝢㝣挳攰㔹挶㍢㙢㉦挶㤰捤㘴㉥摥㡢㤹摤ㄹ㙦捦慥㙤ㄱ慢户愶晢搴㑥㜹扢慡挶㔵搵戳㍢㡥㈵慦㠸〹㈰㐲㄰㌶㠹攲搸〹挸㐲㐸㜹〹昰〰㠱挰ぢ㔲愴㐴㤱㤱㜸〰㐵㤱㜸㌰㈸㠲〷愲㘴愵扣ㄸ〹〹扥敦㔴㔵㜷㜵昷㜴捤戸㙤挳ㄸ捤㔹昷㍦愷捥慤捥㌹晦昵晣晦㈹攷㐴㉥㤷晢つㄲ晦㌲攵㤹戹愵扣ㄹ㠴搲㤹㥡昷敡㜵㔹つ㙤捦つ愶㘶㝤摦摣㕣戴㠳㜰〰つちㄵㅢ昵㠱㕥〹散㘷㘴戱戲㈱晤〰㡤昴㕣慥㔸㌴㌴搴㜳㄰晥挶㤲〷㠳扤㠶昳〰㉢昳㜳㑢慢㑦㘱搴㜲攸昹昲搰挴昹愸敦戱改改愹改愹㈳てㅤ昹搰搴攱㐳ㄳ昳㡤㝡搸昰攵㌱㔷㌶㐲摦慣ㅦ㥡㔸㙥慣搶敤敡挷攴收㡡㜷㐹扡挷攴敡攱晢㔷捤〷㍥㍣晤挰搱愳搶㐳て㝤㜸ㄸ慦捥㥤㤹㥦㕢昶愵ㄵ扣㑤㘳敡㥣昲〳ぢ戲㙡㜳㙤㔲晡戶㝢㜱㙡㝥づ晦愵收㡦愷〷愷捡㙢㔲㠶㝣戵昴愵㕢㤵㠱㠱㡥㐳捥㙣㄰㌴㥣㜵㙥㥥攱ㅣ挷㔲慢㘶㄰敡捥扣慣搷つ㈷ㄹ戵攸㉣㘱敦敡收收戰㔳㤶㙥㘰㠷昶㠶ㅤ㙥ㄶ㥣ㄵっ㔴ㅢ㜱捥〵昲慣改㕥㤴㘷㑣㐷敡捥㠹㠶㕤换㐷㈹㌷㜰㑦㌲㐴㝡㘲㙡昹㔳戳㠱㌳扦㘶晡㙡㐶〱㌷㈶愳敤㜱扦摡摥昶捥摥攳㜲敡敡つㅣ昳敥摥敤㔰㜳摥昴㥢㉤㈷㝢户㡣ㄷ摦㍥㠳晢㝡户㑦敤㔱㝢㥦て昴敥愳戶戲扤戵ㄸ㡡改㕢敤㈸ㄶ㘳ㄴ〸〶〹㡡〴㐴愰㔱㈲ㄸ㈲ㄸ〶㄰昹晦〷㤷愴㍢戲㑡慢㤸㕡㘵㔵慢㔴戵㑡㑤慢㐸慤㘲㘹㤵㡢㕡㘵㑤慢搸㕡攵㈹慤㜲〹㙤㤲㔴ㅣㅣ搴㤲昴㑡昹晦㍥昳㥦㌷㥤㜸昱㥢㔷㝦㌵昳㠵慢愳挳晢搰攸搱㜸㔲ぢ扥㜹ㄹ愴搶愲攲㈳㔳㠷昹㙦㝢慥〰㔳㔸㐷慤〷慤改改摡搱挳收晤愶捥㘵㘵㈰扦㡤㔰挶搰㜶搸㝡捣㜶㙢摥㘵㠵扢㕢收捣㐰戶㌶㙥㌲慥㥢昳ㅡ㙥㉤㜸捦搶㤵攵搰っ攵捤㥤㜵慤㐱扡扡㤵挱㔶㌲㔰敦扢戵戳摢㜹戳摥㤰戳㔷散愸晡扤ㅤ搵捥戲敦慤昶慥㍤敥换愷㥢戵㕤㌳㥡㠵㔰摢㔰㘳㜷慤㌲慡㡡收㌵㌱扦收〵搲㔵搳㥢㜴㤶敤敡㈵改㤷㈵㐵愲慣愹愵㕥捦慡㤸敢㈷㤷㕣㉣ㄴ摣㕡扢㈳㕤㙡㍤㝣㈵〴㌳换ㅡ收扢㉥晤㜰㜳挵㕣慤换ㅢ摡㥡㐴敦㐴挵挱戶攲攳㕥戵ㄱ捣㝢㙥攸㝢昵昶㥡搹摡㠶〹㐹㔳㍢敤搵㘴㍥㥦㔳㐲〱〲㜷㘰㐰㠸摣扤扤㜹㐱㈱㈲㠵㘲㌲昲㑤敤㘴㌷㜵ㄶ慢挳㉡敡㤲㌴愹摤戵捤㘰㥣慦㤲㌱ㄹㅣ㤸㕡ㄳ昵〷㕦晡晥㙤㠶㙤㘲敥㥤㙤慣㘹攳昱敡ㅦ摥㤰㙥㜸搲㜴㙢㜵改㘷㙡㍦挱ㄹㄹ愳〰晡㌵〸㠴㥥扢㐷㔵㈷慥㠸㑤晤戲㕤ぢ搷ち㙢搲扥戸ㄶ愲っㅡ戲㔸攴搶㜶㈵攳㍡ㄴㄹ晢〹挶〱㑡愵㕣攱〰ㅢㄵ㑡㐸㌹㥤搲㈹㠳㤷摢〴㌹晢戵昱昲戰㜵摣慥㠷㌲ㄲ捡愳ㄶ㌰ㄲ㘹㌵㠵扥ㄱ㤲愸㙦㔶㈳㠵㜱挰㥡〷㤵㥡戶ㅢ㙥戶昸戶㡢㑢㈲㈲摡㤳〵扢㑥ㄶ㔰ㄴ戴换㠳っ㕥〳搱㜴㐸㠳散挶㈹㈲㈲ㅢ㘴㘸㜶㡣摣㑥㘴㙣㥦㈱㈳搰㍥㑤㠴㙣㝤戸户㡣㈰戱㜷ㄳ㈹㍢昵攴挷㍤㘹戶㤵㉤ㅦ㐹戳敢戱㜱挶つ〴㌷ㄲ摣㐴㜰㄰㐰晣ㅣㄲ㡥㔲づ昹昶㘴扣〷捦挶㉤〴敦〵㠰㝣㌲㈸㜳㘲㔱㐵ㅢ㙡㈷㜶㈴摢㡤挰㑥㔶㐶㜱㈴㡡㘸ㄹ㌷敤捣ㄱ㐷㈱㍡戶㍡㜷㠷慥捤㉢ㅤ晢扥摥戴㤹㕥づ㈹㌲愳㘹㝡慤摢㌴㑤㙦〴㥢昶愹户㙥㐳㔷㘳㠲攰㜶㠰㤲㜱〷㈱㤴ぢつ摥㥤㔹昴㌴㈹摦ㄵ㘶㔱㘴っ昵愹攰㘳㐲收ㄱ㈰㐳挸㜵ㅤ㕦昶㙣㘸㥡㠳㤳搶扢摥㠶㍥搴㥢扦㘳愴㜷攸捤㍤扤㐳㝦搱㥢戴愲敦〴㝢㠹㥦昴搴㌱㜷愳摡㜸ㅦ挱㍤〰ㅤ㍡㠶愷敦㌷敢㈹㔰㘶戱㤳挲摣㝥㝡㕤㤴㤵扢戲戹㉥㤵〶ㅡ戶㔶㑣晦愲っ攱挱㌸戵〰㕢搸昳㝤㔹挷愱戶愶ち㜸㝥戹戱扤㌰㌸敥㝢づ换昷㙣攴攰㕤愱ㄸ昲㜹㙤㈰搷㘱㈳㘷搸㥡㈹㥦㔳㡡㜲愸㠳敦敦㉤㈴㔲㥤摡挹㡢晤戲捦㤷㝢㤲愴て㐹昲〱㙣慢㜱㉦〰愴㠴昸㜱㑦㠹㜲㠸捤㍥愸㥡戵㕢慣昴昰㘵㥣㑥㍡㝣㠸㕤㜲㘴㈸㜲搸捥挱㝦㄰㡣㌸㘵摢㘹ち㡢㈱㘷㔹晡㔵昸ㄶ散扡㉣㐵㙥㔹㡡㥡㍤㔹昱㉥㤱ㄵ〳〳㕤攷改っ晦㥡愲㤳づ㈹㤱挹敤㤹㤵ㄹ㘷昱ㄶ㔱搱つ㐹愱㤲攱ㅡ㙡㑡㈰㔲ㅥ摢敥㠹㤸㍥㐴捣㝤搸㌸攳㌰挱㌴挱ㄱ〰晤〷㤰㌴㍢摤㜸㠶挳〶㌷攸搲慥㔴㜲㐵愲㐱戹〸㕦敢㈹慣㡥昲㌵ㅦ㈲㜸㄰愰挳晣愱〳㌲㠳㄰ㄵ捡㔳㠴愸挲ㄸ搶㜹㕢㕥㈶つ散戳㄰㔸㥡㙦〴愱攷㌰戲㌴㘲㉤㜸㘷扣㜰挱づ搶ㄱ㠹ㅡ户攲捣㘳㙢搲〵㜵昹戰㝤㍡捡扣昵㜵㔹㌳慣戲搷㠰㘸㍢戵戰ㅢづ收搸づ搸㤲敡㙣慥〹愴晥捥挷ㄸ㐲㘰愷㤵扦㤵摥搸ㅤ㜹扦㜹攸ㅢ㙤敤攸㡡ㅤ搶攵㤰ㄵ㌱ㅤ昳㐵ぢ扢㠸挸㐱㙤搰㕡㔹昳愵㕣ㄸ戱㑥昸㜶慤㙥扢㤲挸㠰㡤挹㘰摤愲扣㠸㈸挱戲挷ㄸ愰攷㡥㔸㉢扥改〶敢㈶〳㡡㥢晢摢㥥㔴㔸㐴户收㙣㌷挰㙢ㄴㄶ㤹ㅦ戵捡㙢摥㘵㐴㙣ㅢ㡥㝢挲㕣て㜶〵㔶㐸昴㔱㔲愸ㄱ㥡搰㌴㔱搴㡡晤攲㠷〷昲㕣㡥扣㤷㈷㔰戸捡改昴㤹㘷㘸㙦摡昵㜱㡣㠶㜶㍡攷㌴㡣攸㔱戳㜰㈰㔳ち㤳㔳㡤㠷搸攷㈳〰㡦㥣㌸㜷慡ㄵ㤹㝢㑢㌱㙢㥤㕥晥っㄹ慦挸愲ㄹ〸愱㡦㙥㕦㐴㉡㉣㈳攵㠰〳㠱㜱㍥㜵㤲㕦挹㔲㙤㐸㝤晢㕡搹攳㠸㈴つ㕢㡢收慡慣㈳ㅥ敤㤸攱扥攸㠱㘶慣㘳搶㠳戸㙥摥㜳ㅣ㤳愴㐵戲㉣㔷㑤㔲昰㙣㈳昴㑥摢慥㘱〱㈸晡㡢㡢捣㉢㈸㌲慦愸愲㘱敢㉣㐳㠳㉡捦戱扣㡢愶㙦㠷㙢㡥㕤㉤昲㠱攱扢㕤㐱㤳㘰㜲㑡摥㈴㈵㌲㘳愲挳㥡㍦〷㤳㉤㤸〲扡愷㈰㐷戹㜵㐴㍦㈸㔷ㄳ〵晣ㄳ㝤㍡㤶㈰㘰㤴愷搴昸㈳㡣愶慢摢ㄱ㄰㌹㉡㕤㑢敥㘰㕣㝢づ㈵㤱㄰㈲搶㌳㐸〴㕥挱㤴㤰愷㡢扢㘰㥤㜳敤㄰搸㈳挶㡥摢攱㐲〰㤴〳㈰慢㡥户㌷㉢慣愶㍡㑤㌶戵挲㙤摤㔵㙤㙡攲搶敥晡戴摥戸㙢㡢敡㐸愳愴ㄴ挹㜶㡤㤴㘶搹㘲㡥扢㐹搵〸愵戸ㄳ㙤㈳戲摣愶慤㝤愷ㄴ㜹ぢ㡡㐹搱㑣捥昸㘳㐵㈸〸昴挶㍡㡡㍥晢㙣昲㐸㐵㙣㘸〳㤴愸愷愲戲㤱㌸㈴㜸ち搷㑥㙡戲ㄴ㍦㠱扦昷挵搹愵㐶搸㔶㘳㕥ㄹ㡦㙢㘶敢昵㈵ㄷ㔶㐲搵昴㙢扢㠴愵戱戶㐸挳㈸敥散㔷晢㐷摢㥢㘲挴㤸つㄹㄶ挹昰〳㠳つ挱㕣愹㠸㉡慤戳ㄱ㙥㜵戳戸挸愷搳搲㜴ㄵ〶捡㘱㙤㐱㙥㈸㌳慣㘵挹㡦慢づ捤搳愲㤲愳㠶㌵扢ㅡ㐰愵㠷㤴攳㜱㑥㌱戸㘱㥤愵㕢ち㤷ㄸ㈰㜶攳摣㜲㌵㐴㘸户㌹〰㑦〶扢〷㍢搸㤱㈸㜴㐲敢㡣ㄲ戴㤰㐱戸敤㡢㈰敦昴㠹㔱〸㔲㑢愵晦㥤ㄱ㝦昷ㄲ搳㍦捥攴㤲㑣捣㐴っ㜷㘵㔸て㐰㙥㍡㌲㐹㉥ㅡ㑦〲收㤱㘴㔳㐲㙢㌸㈹愳㠹㌱㐲㤳捦て㜱㡢㠷戱慣㔱戲㑤ㅤ昷摣㐲ㅢ摡戴扥戹捦㍡攵㔶敢㡤㥡㔴慡㌸㤱搵㑡㈳敦ち㝣愹㉢㠰ㄱ㌷㘵散㑢扣㈹愷㜰㤴攲㤲㠹愴晥敤㙥㘳〶摤㤵㤰挳ㄸ㤱敡㘳〰㌲挳㉤愷〲㘲㕤昷ㄴ㘸ㅦ敥㙦㕤㘰㔰㤷攷㈰搲扡㡡㈸换ㄶ㜱ㅦ慦ㄹ㐵㔶摣㤶㙡戶攸㉤㝡戴搹㔳㐵㈷敤愸㘸㔷攰〸敢㡣〴㕥愱〰㘳愴㑦敥攰㈰戹㙢㜱㜴昷摡㜳敡㌱㜷つ愸㔰ㄸ㄰㡣昱昲ㄴ㤴挳慥㠲㤱㘸㜰㙢㉤慢㕢㌰晡㑢换摢㤸〵㄰っ〳搳愰㐵换挸挰㤹㐷㝥㝢〳攷㌶戴捡㠸㤰愶㠳愹㡣㔱㡥挳㘱て愴㠱㥢㜸㤰㕥昱愰㠴挲〳敡㘲㔸㜲㌷㜱搲挱ㄱ挸昳㙦攸㈸㕣㌶㐳㕣㝦㜱て㜶ㄴ捦搶㙡㌴㜷攱㥦摢ㄵ㔸挵搵㡤挸ㅣ㍤搰㜱㈹㑢慤㠹昶摤㥤ㅤㄵ昱㘵挱㈳ぢ㔳㈷捤戰扡㔶づ㌷愳㡢㕢晤㤲㠴晥㍤昸㈳戶㝣㍢㙤收扣换㡢愸ㅢ摣晢搲㈵搷扢散慡㜹改〱㙦晤㠱㐲㜰㠵㜲㤰㤳㉣攵㝥㠳㝦㉡㘹㌹晤扢ㄸ㜱㈷搳收〰㉤〷〹挷㔱㈹㤲〶ㄳ挸㘷搰〹㙣昷收慤〱搲挹㠱づ㍡㔱㠲㘰㡦㔰摣㡢㙦ㅢ愱㠸㝦〱㕡㐹㉣搱㤱ㅣ㝢晥㔵戰扥昸づ㑡㠸㜰㍣挷㘲㐴扦ㅤ戹っ搴㈹㐱ㅥ㕦昱攰㠵㤰㍦ㅣ㉣㈵摣扣㈵㍢晤づ㤸㔹㝣扢ㄳ㐵户ㄲ㐵晦摣㠵㈲挱㙢㈰㡡㝦ㅦ㐱㈶㐹㍡挳戳㙦㉡㄰捥㌵敤ㅤ㐰摦昱ぢ扦扦挷〳攸㘲㑣ㅣ捡㐶㐳愸敤㙥㍣㌷㑤㠴㠱㉥ㄳ㠱挱㝢㘵㈲㥣㐶㐶㌰㡡ㅦ㤹〸戱て㘴〹〵摢㥢〸㡣敤㘵ㄸ㠲愹㔰㙢捡慤挱ㄳ搸つづ晤㘳㈷㜱昱㔶〶㠸攷㐳㘹〵昳昰㐸摤搸㕤扣㙣晡愶㜳㔰㤵㥦昰㈵㤴㤹扦㠲㥢摣慡ぢ㝢摣扣㘵㡤敡戴㠵慦㈲昱戲敦昹㔳㜶㜶㝦ㅤ㤸㡡㔲攴扥ㄷ㐵㔱㜸ぢ㥥ㄲ挱㜳㐳敥捦づ晣搳㠹㥦㍥昳晣っ㙦慢挵戴慡摦㡢㝣㍦㈱㝢摡ㄳ〸敡愶㉥㡡㕣捦て㜳㑥攳ㄳ㈵㝢扤㉥攷㑣㕦㔹㐱㠱攱㈴搹㠸昰㔲㠴ㄹㄱ摦㙥㌰㌱㜱敦㈱㌲㌱愷㍡摣㥤敡挳㈶攵㈲㥣㑡㑤㕣昹昴㤲戰愱攸愹挸晡戴㌶昵慦㐳ㄵ扤挹㠹戴㕢㠹㍣㜵㌲〹昱戵㑥㕤㜷㤴扡㉥㍡挸㌰散㥦㐸㈹挴ㅦ㐸㈱改㠳っ㉦〴㈸㈹㜵ㄶㄹ晤㍥㠰㡣挸㕡㘷㠸㤷晥㠰㍤㈱㈰㥢㤷晥晡晣㠸〵扢〸㉣㈶扥昸㝥㑦戴戴㐵ㄳ搵挴㔰慤戲㘹捡挸愸挳ぢぢ愶㤳搲ㄵ㘴㤲愴ㅦ㐱㙥挷敥㈸扥㘴挴㠹〲㙦ㄱ㘳敢づ㝤㙤㈵攷㘱户㠱㥢ㅦ搰㌳〵愵㌰摣晤㉣挶㠱㔴挵攸愲愶愵愸㠸㜰㌴捡㌶㍢つ挵㔵搰㔹敥㐱㥣㑡ㄱ晣攳㤷㐲慣㥦㙣つ㝤㝤㘷つ㜵㥣㍢㠸〵昲〷晢敢搶っ挶挶㕢挹㌱㤰戰㍢㙡㔵㡣慥㠷㥦㐳ㄷ㉥㍡㈷㡣㔶㔶㍤㡢愳昸㤳㜰搶㠰搶愵晦ㄹ扤㔶㥣㜵㥥扤ㄹ挶㙥搳晦㡦愳㘰㕢晤㉦ㄸ㝢㔳㠸㝣㈲捥昰㐱㘷晣㘴摢㤰つ㜷〴㥥㙤〴㙦搴挱搸㔰㔹㠶扣愳㕣ㄹㅦ慦㐶搵㑡㠲挳敦㤵敦扣ㅡ搱散㑢摢㜶愸愷〰㘴㙣㐸晦㉡㐴㔰捦晥敤㜲㉢㌹摤ㄶ㍥㡥㡥〷㑥摢㔵摦ぢ㍣㉢㥣㈸㈳攸㍢挱㙦捦㉣搸㍣戳攲㉢㥤㐲敤㑥散挴昰㤳攸㜳㘶〹〲晢㡣っ摦慥㔸㈴㈳ぢ㍢㡢㘴昰㍢愴戱㔴㜸㠹摡㈱戸捥㝡戴㘱搶昱改敡ㄲ㝣㥤㈱㡢㜶㠵戲㡢㍣捥㥤㌷㌴戸㜵戸愳昵㌱昸㠳㘴㝤ち挱㌱戵㠴㡦㍦挹㝤敤摣㠳昶戶昱摡〲戶散捦攷㔶搲㕦〵㑥㜷昶㤶㜶㤲攱㍢昹㐵㜲挹愸㄰攲搲晥っ晥敥摣㐱换搱挶㐱攷昱〷摤㜴㠴㑤搶攱㍥摢㐱昴晢〲扡㡡㔹〲晣っ㌳捥昰㐱搰换㐷㔶ㄴ晦㠰㘵㤱〱㤰捦ㄵ慡〰扤愹晡㤵慤愸㝡散ㄱ昶㐴ㄲ㍣㘳㤰ㅣ㑢攲㘵㌴攴㜶㐵换〶㑢㜰搹㐲㥤㈵㤰㌷㤲ㅥ挸攷〴捦ㄲ㙡㈲㝦㡢づ捤㠹搸㈸敤㍤㤱扦搹㙡㈲㠲㔶㠰㕡㘸㝡晣戱㐴㡢ㄸ㜵㔴ㅢづ㠱㑢攰〱㡣㈵捡㘴㤴昲㤱㐲愷㄰挵ㄸ扥㐳ㄴ㈱晤㌰晥晢晡捣て㕥㘳晡㥦ㄹ愱㈴㈲慡摡㔷㐱㠹愸㔶昱昹昴㉡㝣㤴昶㕥挵攷戶㕡挵ㄸ㠵㈵㘷㘲㠴〰㈳〳愲㠲㍦㙡㔵つ㘴戸愱晣㠹ぢ〴昸戵捤㘲捣㐴㠹敡㝢ㄹㄹ昴攵捥慢㔶㔷㤰㐹晡敡摣㠸㡣慦㝣㤴愱挴ㅢ㤱㜴敡ㄴ㈲慦㙣㈱㔲㡦㐵㈷㜶挷敥ち㈱㠱㈵昱戳搹㥥戲扤搰㘷愸㕦㝣㉡㐱捣挹㤳挹㈷㔴㕡ㅣ㝣〲㘱㐴愶㈹〹㠹ㅢ㈹晥㈲㘹晣㡤㙦戵㝣愷愸㐰〲昵㐴㡤㐹㜰慡昱㈷㤳挶㐷昰㜹㤶㙡㤳攳㔵〲愶搷㤳挶㈴㑣搵昸昹愴昱㉦㡦ㅣ㙣㌶㑥攸㌰ㅡ㔹㈷㤱㘴ㄸ扤敡ㄸ㤰晡㔴㝢ㄴ捤㜵㡢㡡㜴挸㡡㡡㈹㐲㔵っ戹慥㔴改㌰㙥㠵昸昸㔸㝡ㄱ㤷㥣㜰ㄷ〴搲㌶晡㝦㈶㥣挲攵愷〵㌳㌴昱㉤昴〶愲捥扥愱㥥搸戹㘰㉤昹㈸ㄸ戴㑥〵㌸㕣搵㜶ㄵ㠹挰㉥挸㐷晢扢㡤㜷㍥挳㠶㙣敤㐷ㄲ㉤搳㜸㤹愴㍦㉤愲㈲㉣㜹昱㠹〴戳戹慢㉤㥡㌱㥥〳㜲㈰㈶〱㤹㌱慥〲㐶ㄱ㤹〳㉣ㄸ㈳晦㉢收晥〴㉢晥㥣攰㜹㠰㤲㈰戳㤳づち㥦〴ㄸ㑤晥㡦ㄵㄳㅢ捡㜱愲㠹㘷㤲㤷愵挹挸昸ㄴ㍢㝣ㅡ㘰〰㝥㕣ㄱㄳ㘱挹昸っ㑡搲㉦愵攰㔰㉦晤㉣㉢晥㤲攰㜳〰㈵㥤㤳摤昱慥㜱㑤㝤慡戰扦㐲㔷㜱㤵〰㍦攳昳㜱㠶て㍡昷攱愳扤㡤㘶㥥㠹㤳㉦晣ㄱ昳㙣晢㤴晦㘱㝣㥡扦挹㐵て攰晦㑣愲㉢ぢ㍦慦㝤愴扦戱挸〴㌴捥搵㙦ㅤ㥢晤ㄶ挶攱扡㕡愱ㄴ㡥㐸愵㔲搴ち㠲昸收㠲㠵㠷㌷昰㉤挷㔴㠵㄰愴〱㔵攱挶ㄵ㌳㈸㌰㕥㘴㔳攲㤸㜸㌲扥挸㈷愲㔶㙤攲㕦挷ㄹ㍥〸攲㔵㜵㝦㉡敥㥥扣㤰戸㔶ㄵ㜶挷ぢ㠹㝦㔵戱㤶㝥攱㑢ㅣ㑣㈱ぢ㤹㜶慤㐴愴㈹ㅡ㝡ㄹ㤹㤱㠱㔱捥敤㌱晣戴㉢愲㝡愱㜶攱挲ㅢ愳昹㠹㥢昳㡦晦挹昰㑢慦晦挷捦㕥昸搱㥦ㅥ晢挵慦㕦㜹攵㐷晦晤挲㙢扦晥摥敡戱㝦㝢昵搵㝦㝤攴㑢慦晤㙣扦昵㘵敤㕢㙦㉣㝥昹搹改㑢捦㍥㙤㥤扢昷挴戳㑦㍣昵攸昴昲㜵㤳〳〳㠳㠳昷㡣晦晢㑤敦ㅦ扢晡昴户挵昷晦敢㐶㔷愸攵攲〵敤搳攰戲搵㌴晥ㅥㄹ㑣㠳㌳㝥㐷愷挱攵慡㡤㕡㡤㌷㙡づ〵㐵㌸㌷㌸〱㔵㘱戶㔷っ晤ㄶ㍡戶戳㝣</t>
  </si>
  <si>
    <t>Watts final</t>
  </si>
  <si>
    <t>㜸〱敤㕣㜹㜸㘴㔵㤵慦㕢㐹扤搴慤㈴㥤愲扢搹户㈰摤㉣㥤㌶㔶㈵㤵つ㡣㈴㥤昴㥥㕥攸昴〲〳㙤㜸愹㝡搵㈹扡㤶敥慡㑡㜷㝡愶ㄱ㥣ㄹ挰つ㐷㕢㐷㍦〴〴ㄱㄱ㘶㜴晣㜴㐶㠴ㄱㅣ昵㘳摣搸扥ㄱ㍦㠷ㄹ㤷㔱㐰㕣〶ㄸㄴ㐷㔱㔹收昷㍢敦扤慡㔷㑢ㄲ㘸㥢㙦晡て㕦㤲昳敥㍤昷摣敤㥣㜳敦㍤攷摥晢攲㔳㍥㥦敦ㄵ㍣㝣昳㘹㘴攰㤴昱〳㠵愲㤵改ㅣ挹愵搳㔶扣㤸捡㘵ぢ㥤挳昹扣㜹㘰㉣㔵㈸㌶㠰挰㤸㐸㈱扤㄰㤸㈸愴晥摣ち㑥散戳昲〵㄰〵㝣扥㘰㔰晢㤱摥攴晣㠵摤㠸㘶㉥摤㐸〰㉡㥦㌶〸㐸愵㠳〴ㅡ愰㈵〴戰㜵㘴挵愶挹换㔱攷㜸㌱㤷户㤶户㙦户㑢ㅥ㡣㐶㍢愳㥤㕤〳㕤扤㥤㤱攵敤㈳搳改攲㜴摥ㅡ捣㕡搳挵扣㤹㕥摥扥㜹㝡㌲㥤㡡慦户づ㙣捤敤戶戲㠳搶㘴愴㝢搲㡣昵㐷㘳㍤㍤挹㠱㠱晥㤶㘶㤴扣㜱㘴挵收扣㤵㉣ㅣ愹㌲㕢㔸收愶㤱ㄵ㥤ㅢ慤攲㤱㉡戳ㄵ㘵愲挸搱㕣挶㑣㘵㡦㔰愱〱㜲扥㝢搴㡡愷㈸㈲换捡愷戲扢㍡搱散ち㐶㈳搶搷戹ちㅣ㡦㥢㠵攲㠸㤵㑥㙦戱㤲㤴㑥㑢㠶㍣戳昲㔶㌶㙥ㄵㄶ㘴㔶捥挴慤戴㤳㕣〸㘶戶㥢昹㡤㘶挶㙡㘴愰㉤㘳换㙤㙤挲捡ㄶ㔳挵〳慤㤹㙤〵㙢㡢㤹摤㘵㤱㈴㤰㔹㍤㥤㑡㌴㌶慡挶㐶㕦挳搹昵ㅡ㈳戲改㕣㤵㡦㡦㑣㤹昹愲挴㈸戵㘸㍤㕡㡦㠶㐸挳㉢㥡㐵㉤㙡慦捡㐵㌱㡤愷㌲敢慤㝣搶㑡戳ㄲち慦愳㡡㐸㜸㘲戳扥挴㥣㔲㙦㐰慦㥡㥤㔱挱慥戰ㄶ扤㠰愰つ挰〸ㄳっ㉥㔹扦㈴摡慢㡦㈱㜶㈱㠰㙡㝣〶〳换㥢㡢㍤昲㑦㤸晥㠹㐹晦㐴摣㍦㤱昰㑦㔸晥㠹愴㝦㘲㤷㝦㘲捡㍦㤱昲㑦㕣敥㥦搸つㅡ昷〹㌶㌵昹㥤攷改㝢㑦ㄸ㝥㘲攰㠱攱捦慥晦晤㡢昹㝤ㅦ㝥㉣挰戱搴㔳慦ぢ搵摣ㄹ㉥ㄴ愶㌳㝢㌸㠸ㅤ挹挹㠸换㡣ㄶ㡡㥢捤㝣愶㜰㘴㐵っ〱捦㈷攳攱㐲收昵㤷㌱㉡㌹㈲㌲㌶ㄶ㠳捤㘷㙤捤愷愰挹搳㘹㌳扦㝣㐳㉡㍢搸搵戳㝣㉣戵摢㑡愷慣㐲㜱戰扦㘷昹〶㜳㘶㌰摡ㄳ搱挷㠲㔶ㅦ〷㘰ㅣて搰戰㉡ㅡ搱㈷㄰㜵㈲㠰㔲㑦㐱ㄹ愸㄰昷ㅥ㔴晦㄰敥ㄸㅦ扤捥㝦晥㌷㝦㜰摤挴㈳㡡ㄳ㈲愵㘹㥣っ戰戴慡慥愸愷慡㥥㠸㕤㔵㈴愲㑦〱愹㍥㤵㤹㑥〳㘸ㄸ㐵㔵愷ㄳ搵づ愰搴㝦㌹㔵敤㙣㘹摦昳攳ㄷ扥户晡戶敦て㕢搱㥤〳㔱挵㘹㔷慡㝡〳〲㘷捥㔵㤵㔳㤳㍥ㄳ㠴㝡〹㠰戱ㄴ愰㘱〴ㄵ㥤㐵搴搹〰㑡㍤收㔴戴昷㤶戳㍦㝥捤㕢敦摦㜸搷挵攷散昹摥扤捦㉦㔱㥣㍣㘴捡㍦㤷挴换〰㡣づ㠰收ㅤ㘶戱㔸㘸㑦愶戲㘶㕡㉦㘷搲ㅢ〱㤴晡戶㔳捥昵ㅢ㝤㉦㥦昵摣㉦㌷㝤攱㠶昵昷慥晦攲敥摢ㄴ㜵㔵ㅡ晣㈶〴㡥摢㤸换㘷㌰摦㙦戰捣散㘰㘴昹㜸㌱㌱㙡敤ㅢ散搲ㄱㄶㄴ〵㌰扡〰ㅡ搶㐵晢㜴㌷㔱㌱〰愵ㅥ㜰捡晥㤵㍥㘳挹挴㔸挳捡㉦摤晣敥扢戶㍥昹攲昳㡡㡢㡥㤴摤㡢挰戲㉡㘶㜴㐵㈲ㅥ捥㐷愳㠸㔲捣㐰㐷㜴ㅦぢ敦〷㌰〶〰ㅡ㔶㠳㈷攷ㄱ㜵㍥㠰㔲昷㍢昵㉤㔸晤改つ㜷㕥晢昳ㄵ户㉣㍣昳㜳昹昱㝦㐹戴っ㈲昹㐲㘷づㄹ捤㥢晢㌱ㄱ㤷攷昸慥捥〸㝦收㕦摣戰戶㈵㝢㤲㝤挹㘸㌴搱ㄳ㌱扢捤〰㘷愱㔷㍢愵㔲㥢㕢㤲㍢㔲搹㐴㙥扦捣戱㉤挹㔵愹㜴搱捡㑢愴㉤㠹㤷扤㑥㐸扣㌵戹㜲〶ぢ㙣摣㥥㡥ㄷ㈷㐷慣㝣ㄱぢ㔳昱㐰㜹晣㥥戲挲㉣㔸攵㘸㠷㔳昶㡡摣㜴㌶㔱㌸戹㝥攲㜸搱㉣㕡㈷㔵愷㤵ぢ愹挹㌶㡥㐵换㉡㐸㤳㑥慢捥戶摤㑣㑦㕢挳㌳㈹㍢昹搴慡㘴㉣㕦戹挹搹㔳㔷攵慤扤愵搴㥡ㄶつ挳昲搹㈷㘵搷昴搲㑥戲摢搵㍥㌲㤵㉢㔸㔹㘹㕥㐷㘶㜳㉡扥摢捡㡦㕢戴㥢慣㠴㜴昵㔸㈶㌹㙢㘸挷愶㉣㍡㡡㔵㌱昱〶㉦㤶㡣戶戲〹㉢㠱昶敥〱㤷て㙣㌵㈷搳搶㜱ㄵ㈴㜶㥤㐸㌸戱〲扤㉡ㄷ㥦㉥㡣攴戲挵㝣㉥㕤㤹㌲㥣搸㘷㘲摤㑥㙣挸㈵慣㐶㜹㝣㌶㔴扥㠶〶愵㝣攷搴㕢㍤㔸㜶㠱㑢愴㐷㐹戸㙣捤㑤散㔱㈲ㄲ搷㕤㕡㑢㈵㈳攰㔱㌲搲㥦㍢㘷㑢扣㑡㐸敡挸㥣搴㜵㤴㤴㤹㑥愸ㅣ㜸㥤㕢㈰ㅦ挸㈱㙤㜱㔴晡㤷捣㕥㘴㔹㉦攷㘹愹㐷㉡㌴㤳㐹㍤〷搳愴搸㤲敥扤扥挴㝥晦㈲愷昷㉢昷挱㍡㕢㘳㘶ㄳ㘹㉢㍦愷㤱慦搸㈲晤ㄶ㠲ぢ〸㠶〸㠶〹㔶〰〴敥挳ㅣ㌷㉢㐷㌹愷慡ㄹ㜵㈰戰㍦㤵㈸㑥ㄹ㔳㔶㙡搷㔴ㄱ㌸㌸〷挱㈰搹晤㕢昸ㄸ㕣ㄲ敥㠷㜷昰〴晤つ㍤㑡戰㤲㘰ㄵ㐰㈸攴㌳㔶攳敤㌳㐲㝡つ㕦㙢〱摡㕣昳戴摤搶捣㤰㉦㐰搳敢戵ㅢ㠸㜴㐹戴搸愳㜰ㄸち㠱っ捡㉤㌴㌴搴攳挶ㅡ戳㌰㔵攴㐰㥣㌳㔱㑣挱㜵㉣㜴㍤㐰换ㄸ挰挶㌵㔶ㅡ挳昸㐸昹ㅡ〱㥡㤴昳摡戴㌴㌹㡦换㡣ㅦ挸挶愷昲戹㉣晣戲㔱戳㘸づ挷㘱戸ㄷ㤴㘹㘴挶㜲㈳搳㐵㈳戳㈶㠵㔷㑢㘶㡢戵挷㌲㡢㈳㤸愶㡢慤㤹㌱ㄸ晤㌲㡦慥㑤捣〴㌲戶扤㍥㙡ㄵ攲㥡㠶晤㕡㑣㑢㌳〶㐲㤸㘷㕢㌲㥣㘸慣㤹㈲㡢㙥捡挰㝥㠴㍡㘹㄰㜵㐸㉥㍢挴㥣慤㠲㜳㜳㠷㥣ㄸ㑡〸㑢搰㔳㑡戳㈰散㤲㘴㌵挶ち㡡㌵戵搱㠱搵㈳㘸㕢㌱㤵㉥㜴㍡散敤ㅣ捤挱昱戳㙣捦ㄴ扤㌷っ㈸㤸㌱愷戰慡〷㍡㍤㠳㑤昱㐹扢㔸㌴㘵㜵㍥㌷扤㠷㤶攳㤱㉡㠷㘵昹昴〶㠰㥢㝦昹㜷攷㉦扤改㌳慦㌸敦㉢㌱㠴攴搱㜴ㅥ㌴昵㥤㔱扣攴搱㥢昱ち捤㤵ㄶ愰挰敢捥戴戳㌸㌱戴㌳㕢㌲攸敤搶扣㈵㕥㔹㔰㈲〷昶㔸慤㤹ㅤ戹晣敥挹㕣㙥㌷㠵扦㐰㘲㠵㈹换㉡搲搵㘹㜶㍣㍢㠶㤵㔲つつㄵㅥ㡤挷㈷愲昷㙡㙣〵㘸ㅤ㑥愷摢摤ㄲぢ挶㌶愰ㅡ戰愲ㄸ摢ㄱ㌸つ㝥ㄸっ㘹㜸昷㌰〳㜳昹昶搱捤㥢挷挷摦戸㉦ㄲ㡤㜴捥愴ぢ㌳敡㑥昰㠰㔶昲戹㡦㠶㠳攷昵摦戵昱慦晥散㙦ㅡ㝥戰收㔳ㅢ搴ㅤ㑥㐲㡤㈳㐴慢㝢づ晢愷挲摤㈰慢㉢散㥦㥡㤵摤㥥㕣晥㘴扦ㅣ㜵昶㑢愵敤戲㙣㥥〵扢捡㝡㤹㜵慤晡搳敡㕦㙦㡢捦㕥晤㉦挶㘰㔱户㘳搸㜱戵㐷戸昲搱㤷㈰慥㉦㈵搸〹㠰㌵㕢收㌰㉣搹ㄳ㜶㔴搱ㄳ收ㄲ慤㉦㈳㌰〱〲㜴㠷攷㕥挸㌰㕣㤹愷㤱晢ㄳ慤㤹㔱㉢㘹㘲戳㑦ㄶㅦ㘵晥㝦慥㑤㡤搸ㄹ昵㉣㑣㜳㜷〲㙤攷扣㙦㔴摢戵㤵晢㔰搸ㅤ㑢慣戶戲㕢㌱〱ㄷ㡥攴㤲㜳㈴㤷㉥㍤㠹㝥戸㑦攰㈶㑥捣㔵㈳㙦昶㍥搱戲㙢摡㐷扢㘱㘲挲ㄷ㘴て㠹搱摣ㅢ愹㕤敥㤲挰㠶收㑡㔳摣㐵攱㤲愷戹挴ㄸ扢〱ㅡ愰㉣㥡㡢㡡晡㠰戳㌸搴慣ㅡ㠷㥣㠴㥡㑤ㄷ㙥愰挸㝥㑤㡥昹摦〷戲晡㕡扥ㄷ挹㍡㑦㔰〰昰㘸昹戴ㅤ㔵愷攲㉤㕡扥㡦㐴晢〱搴改〰戲昱㌳㠳㠰晢愸㙢㔱〷ㄹ㈸㑣攰慥㑤㉤ㄳづ〲ㅢ搲㜳愴愹㜶㔰㤴㤸愰挹〴㥢〱㔷㌸晤慣㘱挰㐱㈷愱㘶㉢㠸ㅢ㍢挲㠰慢ㄱ㔰㝦づ戲晡っ戸㤶㜵扣㠳攰㥤〰ㅥ〶扣摢㡥慡㈵㜸ぢ〳摥㐳愲敢〰ㄴ㜷㠸㠴〱敦㐵挰㝤搴㕥搴㔱㘲〰㜷㤳㙡ㄹ㜰〸搸㤰㥥㈳㑤㥤つ㡡㝡っ搸㌵ㅢ〳㤲㑥㐲捤ㄶㄵ㜷愶㘴〷昷〶㌶攵㐶㠲㥢〸㍥㑡㜰㌳㠰扡㙣㔶愶㝣㡣㌴户ㄲ㝣ㅣ挰挳㤴㑦㄰㐷㜷㈵攴㔳㜴㜱㠴㌱㥦㈴昲づ〰戵ㅣ㠰挶扣㑦摦〹㌰慢㐵搸㐱㡡ㅡ㡢昰㔳挰㠶昴ㅣ㘹㡡㥢㘹㘵收㙣㘳㈹㌲㍣㌶捣挶㥣㌱㈷愱㘶摦㡤㕢㙡愲ㅤ㥦㐷㐰慤㥢㤵ㄱ㕦㘰ㅤ㜷ㄳ摣〳攰㘱挴ㄷ敤愸攲戶㥣㌰攱㕥ㄲ摤〷愰戸㌷㈷摡昱㈵〴摣㐷つ愳㡥㤲㜶㜴〱㕤换㠰慦〲ㅢ搲㜳愴愹ㄸ㈸捡っ㈸て㡦扥搹ㄸ搰敢㈴搴㙣づ㜲㡦㑦ㄸ昰〰〲㉡㌶㉢〳ㅥ㐲戲㝥㤸攰ㄱ〰て〳晥捤㡥慡㝥扣㠵〱摦㈶搱愳〰㡡㥢㠵挲㠰敦㈰攰㍥慡挳换〰㙥㉣搶㌲攰㌱㘰㐳㝡㡥㌴挵㉤挸㝡っ㌸㘳㌶〶戴㍢〹搵扢㤵㠱户愰愴㙡敦㑢㡥㐸㑡晢㌸ㅥㅢ㡢攳挸㐸㙥换愶㡡㠵收攴昰㜴㌱户㉡㔵攴㈲㤸〴㐰㔰戲㥣㈴㕢ㅥ㥥㑣ㅤ挹敤㈹㙢㍦㤷扦搳㙢㤳㜰㝡㌴㌲㕤㈸收挴戱㍣慤㌶㝤㌴户㌱㔷ㅣ㑤ㄵ昶愴捤〳㑢敡㈴摢㈹㍢愶慣㉣昶攰昲搸㡡㥢㡦㈸户㘷㡦㤵愸搳挶昱摣㜴㍥㙥慤ㅤ㍤ㅡ㜶昱㤴敤㈱晢攰㠴挱ㄸ㔱㑢慢㤶㘲㡦㜸㍣㝣㙦㠶㙣晣㜰摣搴攱㙤〲ㄹ㍦㐶晥㠰散摢晢昴攳〸㘳ㄵ㔷㔰㜴晤〴㠲搰昷挰〵㜸捦慤㈸㔵扢㠳愱㈴㠴㙢攳㕡㥤敤攷戵搹㐲㉡㘱㠵㥣ㄸ捥㔸ㄶ㌸挱㑤搳挵㡡ㄴ㜳㘶㤱㤳〲ㅦ㜳㔳ㄶち㄰㌷昳㠹愳㐱㌶攴っ㑣ㄲㄱ㡣㌲昰㜳㜸散戶㡢昱昹㥥㜳㑦攴㥦扢ㄲ㐳晥㐹愰挹敢㈱扣敢扡晣愵㐱㠹㠰㘷㜳㤵ㄳ㑦㉢搹㕤㐲〷ㄹ攳〱㡡㐸挱㍥㐲㔹㈰ㄴㄶ搴ㅣ㐷户㘹㙢㔱㘵㔴㡣㙦㥤ㅣ㥥㉣攴搲搳㐵㙢㐱㈹㈴挳㕤㈷户㔸㜰攷戱㔱摥㔲ち㙤㡥ㄷ㜱㤴㔰㉡㡦㥢攰㐷㡦㠴挰㤱㐶㐷㑡㑡攴㘴捣愱扣㤵㥤攰㐸㍡㑣愹挲攸㑢捡昳散〵敡㈳搷昳戹昳〲㥦ㅢ〸昱昱〵㠶㔱㝣戵㜵敤ㄹ搲搸㐱愹摥〹㕦攴ㅥ搰搸昳㥣㑣㘱㉤㉥㡥㥢搰慤㐹㤹晤㜰搲挴戳摦㌶づ㥤㌴慥㔴ㄴ㔳㜱㌳㥤㍥戰㈰戹㌶ㅢ㑦㑦㈷慣㌱㜳搲㑡扢㌳㌷捦搸㡥づ㜹挹㕤ㄴ㕢㔶㜳昰挵㘱捡㕡㕣㐸㜱昷摤て㝢戲昳改㥦㐰〸戲昰愲㡣㤰晥㈹㘲ㄴ捤ち扣㕦昳戱〳㌷㠶ㄷ㤶て捤攴㌲〴愶戶ㅡㄴ攷㌴㙥挱㤶㑥㉥㘴挴㜹挸挶㜲㘳㌹㥣㉡㈵㍣愸㌵㈹ㅢ㜵搴㡣㉢ㄱ㤳㘱ㄸ㠷扢捣㠰㔷㜸㥥㝢挵㜹㕦改扣戱戸搸㠳㠳㈷〴搵㥢户㥥挱㈱ㄶ㠰㑣㠲摣攲㙢攳っ㘶㥢て㕢㔳挵戴搵㥣㤴㜴〹〷㌹㈴挸捤愶攴搶㈹㙣㠴㡥戶㈶㔷攷㔳㠹㜴㉡㙢搱ㄴ挱㈹㈷㉦愰㡣㔹扢㜰ㅥ户㌹㔷㐸昱攲㐴㙢㜲㙢摥捣ㄶ昶㜰扦㍢㝥㘰㘱㐵㑣㠴ㄵ㐸慥㐸㘵㌱㠰散㍡ㄹ㙥㑢㡥㑦攵昶攳〲搵㜴㈶扢摡摣㔳㌸㉡〴㠵㔹挸㜹散㔱攵㔷㝥扦ち晡㠳㠷扢㔶ㄹ㍦㐳㜱㡥㙤㐰攷㥥愶戹㥦挰ㄱ摡㑡㠴收ㄸ戹㤴㤷㜳㉥捡㤱换搶㔵摣㐶愹㝢㈸㔳扡㠷挶搹㔸晦㥣㜹㝥〱戰㙥昵戶戵攵搳昴㍦敡扡㔸㠰㘷㔰㜳㉣ち愲㈰愵愳㍢㍡〹ぢ㙣愵㈱㡥㍡愴㐵昶㡣㔵㉢㘲㈸㈹㌴搴㐹慣愳㈴㘷㜰ㄵづ㔵㕡㌰〵㘰ㄲ挶㘱ㄴ㘶摦〵㜶㠴收ㅤ敥㍢ㄴ㥣戴㤱㕣㈶㘳㔲挹愸愰攳㤸挱慤愰搸摡㤸㔳㜴ㄲ㐰㌴搱㐱㤹㌳㐰㤹㌳㠲挲挲捣攳㜸〹戳慣摣㉥㌳㥦㉡㑥㘵㔲昱㈰㈳㍣㌲㍦㉡戴ㄳ㤶㘵㈳㤸改㍥愲愲㌰㕣慢户摡散戳ㅡ㠸扢ㄳ扥〴㔹㐷昱㐳㠷晤戲㥡慢挳㍣敢㠴晡敡ㅦ愳㈰晤㌴㐰挰て㠰〵〰㄰㡦挷ㄴ〳㐶愶㈳挵㘳㐹㈶敢㘷㥣〰㈳㡤敢〰收㍣㝥㙡〲㐱㘸㉣㘷㈶㔶攱㔶㐵㉥摦攴㕣㙦っ㐲戴㥣㕣昲㘱ㅥ㌹㡥攰扣ㅥ昷〰昶挱㈲捥〷㠹ㄸ挷㘱㕥㈳て㉢つ㕢㠶㌴㌳㝤㠱㐰㜳戰㕥㕤㙢摤戲㤶㌸㐷㌳摥㑢㥣㙢㙢捡㝦晡挲晥ぢ搸昶㔰㐸挶搳戳〸敡晦〱㔰敢〱搸㥦㉡㠲攷㐸昰㑢㠰挰〶㠰敡㔱㌲敢昱ㅣ敦〲〵㌲㍣㌶っ㘶搸ㅤㄸㅥ〶づㄳ㜱晣〸㤶ㄸ捤挱㌱ㄶ晢㉢㠰㠷ㅥ㝣㜰㄰㉦㥦摡っ攰搶㑦戵㜰ㅡ昸㍣㠲晡搷〰㠱㡢〱㕥攳㌱㠰㉥㜹㥣㘲昲㤶ㅤ捣搶愴搷㥦㕣㤴㜴ㅣ㑢㡦晢㔸㠵ㄳ㔳ぢ攳晣㈸㜲づ挱づ戰捤ㅤ㌵㠷扦づ㐳敤愹攳搸挰攲づ㍦搷㕤㥦昱扦〰挷㤷㙦㐸戵㠳㍦挵㝣㙡㜲㥡㡢㈳〹㘴收㙦㉣捦晣敡㔲攰㌸晢敢摦〰愸㥤〰㥣㔴㌱愶挴戶搲㉦㈰㍣晦㈰㥢㘰づ晣改摦㌹〱㐶搴㘵〰慥㘲㜰㥣㍡㡡昱㝢〴昵ㅦ〰㤴㔹㥦攰㐵ㄲ扣〴㄰㤸〴愸㥥㔵㉡户戱攱㍥㙢㄰㌵捡昵㔶ㅥ㘸〷㜱㌶㉣㈷攱〱ㄹ㠲捤㥥ㄳ㙣挳㍥扣づ㈲て㐲㤹㠲㌱㡥昹搹㑡㠴㙣敤愲捡㜳㈲昱晢ㅢ㌱㐹ㄹ搵〷㤵㌵搵戲㠸㜱㑢㡥て㔴ぢ㥡㘰扣っ搰捣㉤ㄵ㤴㍦挱㉢㠵慢㠱挰愶㡤㘳㈹戱晦㕡戸ㄴ㔲摣㐳㜷㌹㘳㈰散㜰㠶搵㙢㍦㠰捡〱挹㘱㠳㘰㐹挸㝢ㄱ戳㠵摣〰㤲搷㈴攴㍣戲㡡㤰㘹愸㉢敥㡦㔷〸搹〰㜶㝥㈱㑦戳㌵昸搳㑤㉣挴㠹㈸㙥愶扢㕤昱〸㌹〸〲慤㐹挸㡤昶㍡〴㈱ㄲ㌴㤳㘰〶〴ㄴ戴搱㠲㔸㠹㠱扣㈸㔹㠷㠱ぢ㐰攳ぢ愹㠳㥥㐲㍤っ㙣㘳愱㘱ㄶ㝡㌵〸慡ㄹ㜸㉤㜰㌶〳㡦〱挹㙢㘲㈰户搵㠵㠱ぢ㔹昸㍢ㄱ慢㘰攰㘲㘰攷㘷攰扢㤱つ㠴㍥㝤㉣ぢ㜱㈲敡㍤〸搴攱捦㜱㈰搰挷㤳昰扡晡〴㈷㤰攰㐴ㄲ扣ㄷ〴挲挰㤳㄰㉢㌱㤰ㄷ㐰敢㌰昰ㄴ搰㠰㠱㠷㍣㠵㝡ㄸ㜸㉡ぢ㍤㡤㠵摥〰〲敥㉣ㅡ愷㌳〳敥慢昲攵㙣㈸㥤㠱㌰愷㥤ㅢ㠱㠲摤㕦㝡㍣敢㉦戶㐲摥攰㔰摤㠴昴㈱搲㈰㍥㥦㙢慤㍥ち扡㘱ㄲ敢㌳㐱㉥ㅤ㄰晦㙥愹㔳搸捤㐸㕡挱㜴㜹㘶昵㐲搴挷㤰㉥戲づ㐹扤㥣昰㍣昶慥扡ㄵ㜱㤱攷㔹㈸㔷昱㘸挰㤶愷㑦戳扢晡ㅣ㠰昹攵昹〹㘴〳愱㑦㥦㑢攸㍣敡㤳〸戸昲㈴捥ㄹ摢换㔸㙥〷㠰攲昹㐲ㅤ㠲攵㈴㜸㈳〹㜸攲挰㌵㕢㜷㈲㔶㕡㘶㍦攵挹搶㠸戰㔳敥㥢㤸㉤挲㙣㥦〷戲㕡攵戹敢㙦慢㝣ㄴ㈴㡢散㙢戹昳㉦ち㜷㈳㥢戰愷㡢〵摦㠳㔸㠵扡挷㠰㥤㥦㍤㕦㐴㌶㄰晡㜴てぢ㜱㈲敡㕥〴敡昴扥ㄷ〴扡㡦㠴昷搵㈷攸㈷挱〰〹扥〴〲㔱昷昳㄰㉢愹㍢敦ㄲ搷㔱昷㌷㠳〶敡晥㔵㑦愱ㅥ收つ戲搰户戰搰〷㐰㔰捤扣㠷㠰戳㤹㐷挳敢㌵捤ㄷて㈳慢㌰㜰㠸㠵㍦㠲㔸〵〳㔷〰㍢㍦〳㜹㌰〱㐲㥦ㅥ㘱㈱㑥㐴㝤ㅢ〱㤷㠱㝥㠴ㅤ㍤ㄸ〵㠱㕥㐹㐲㥥㕣搴㈱㔸㐵㠲搵㈴攰㘱㠶㌰㜰つ㘲㈵〶昲㜲㜴ㅤ〶慥〳つㄸ挸〳つ户搰㈶㘲㙣㉢㜴㍤ぢㅤ〳〸㍣づ攴慢摢收㘶昶戰攷散㐱㡥搵㡦㐹㕥㌸㙤愶昱㌹捡㈶㙣㝤ㄵ㠹㍡ㅡ㍣㥤㐶㝢〳㜲㕥㕢㐰扡㜰挹㑥㥡〱搵㍣愸戴ㅢ㥣扥挹㉤㠲挳摢愰っ〵晥昱攵㔷㕥㜹㜵戵㔰㜴㤵攷晡戴敥㐳㝡㈳ㄲ㌸㝦昳㘰㠰㌴㤵ㄳ搸㤳昵戰㠱㥦〰㍢挷づ㐱搵摥ㅥ㑢㕤㔴昶㘷攸戹㜶愴㘱㡡扥㡡㡤㠲捤挸慢㝥㕡慦つ㡡㝢〸搲摥㉤愴㐱㐴㥣㤵愷ㄱ愸㌶ㄲ㙢㕣㑦ㄹ昴㐹㍡愱攳挵〳㘹㌸晥っ搲㘸戴㐳昴㜴㜰愸〱ㅣㅡ㥤换挳㑣㙡慣扥㠹㔴捡㍢㠸晡㥡ㄷ㔷摤㔲㤶㙣㑣昹〵晥〲㥦㠶㠸㘶捤捦㠶㤷愵挲㍣㝣㡣慤挰㉦摥㤰㡡攷㜳㠵㕣戲搸㍥㡥㙤慣㜶摥㕢㑦㘲㐳㜳㌸昰昷㈸戱㙥㥤散㔸㘳㤶㕦㙥敤攳〵㡥搰敥㙣㙥㝦㔶㕡ㄳ㈸昰晡㍥㙢搳㑤㑤慣㈶㠴㍦㜹捥〴昳挲捦㈰挸捣㝡㍢㐸㕡ㅢ挲㜴㈸㐹㙣散〰㕣㍡戲㘲㘴换㐴㌲㙡㈵㈷〷晡攳㤱㠱摥敥㔸昷㐰摦㠰搹摤ㅢ敢㑤挶晢㘳㐹㌳㍥㤰散ち㡢晦挹㌲㉥㐲㥥㌰㍤㑥㤶愰㉦㘶㡣慥愷挴㤸搶昶㉢挴㔸扦㠱扦㈳晡㠴改㘷㔲て㡣㑢㔰捦㌱㈳㉢㈶㉡㍦㙦㌳㉥〵扡〵㘸㜱〷戶攰捥扣戱ㄳ㤸〵挰㜸㜶戵挲㜴㔴㔹㡡㝥㉢ㄲ攵㔳㌱昹㘸㑣㠹㔷㐴扣〹㍣㝥㠵㐸搱㉢愲摡愹㡦㐲㉣ㄴ㌶挲㍥㈳㡥昴㔹㈵愸㙥〴ㄹ愵㔸㈹㠵摦㈱愳㐸㠱㠲㠲ㄴ攸ㅣ㜱㔶㌷㤲㠸摢㔲㠸㐶ㄲ㕤㤱㘸㌴㥥㡣昷昶挵㤲〳ㄱ搳ㅣ㌰扢㘲㝤㝤〳摤㕤㘶㈲㌶㄰㌷㜶㤵㐸㘳〳搱㥥㝥㉢搶㤵散改敦㠹㤹摤㤳〳㕤㘶扣㝢㈰摡摤搷摢ㄷ敦㑤㑥昶㠵改㜶戱㜸㍤㠵㍣㍡〵㄰愶户㈵愸换㠹摡㑤搴㑢㉥慡㐴ㄵ㘰摦攷㥤〶ㅤ㤷㠸晤㔱㤳㉡慥ㄲ捡㙡㙣㙡慡㌹晤慣㥣ㄲ攱㉤挹昴挹挹搳㌰〸〳㠷挰愶戹㘷㌸㌷ㄳ㕡攵ㄹ㑢捣㉣㕤挹戱㉢㝢〰㐲㘱晡㔴愲ㅥ㝢ㄱ愸愳ㅥ㜹愰㉢搵愳〰㑣戵㝡搰㈹ㄳ昵攰摥愷㝣㌹㈶摦㤰㈹昱愷㔰慢摥て㍣㝥㙤昵愰㍦㈵敡昱づ㜴挴㔵て㑤昵攰㔸㔶搷搴搵〴㝡㔵愲〹㝦㠱〰㌴㈱㠸㤷㘸挲㐱〴㙣㑤㠸㐵〷晡㘳㔶㑦㘴㌲搲ㅢ㠹昵㜷㈵捣㘸扣㘷戲㉢搱搳ㅤ改㠱㑥㔸㤶㜱㐵㠹戴扦慦㜷挰㡣㜶㜵㤹收㘴㜷㉣㙥㜵㥢㝤㤱㐹慢㌷㙥㜵㤹㕤㕤晤戱㔸㝦㤸扥㤹昰敡㙤〸攸㉢〱挲㜴挹〴㜵ㄵ㔱㙦㈷㡡づ㕡㈵㤵ㄲてっ㘸㜵㄰摤愰愴㈴晤㙡㘶戹〶㈰ㄴ愶ㄳ㈶扣㈲挷㌵昹慢挹搲㌰晤㌲挱扦㡢愸㔳挹戵㔳〰搴㐲㐴昱㡢ㅢ㐹㑥㠰ㄱ㐵㤷㑡㜸㤸慦换挳㍤㜵㜹㐸挷㑡㜸昸㝥〴挰㐳㍡㔱㙣㥥㜱〸〱㥢㠷㤱扥㔸扦㘵昶昷昵挵㈶攳攰㈵挶㔳戴户挷㥣散㌳㤳扤㈶㠶㔵扦昱㠱ㄲ㘹戴ㅢ㘳㉥搲㘷㑤㥡㠹㠱㔸ㄷ㌸㙣㜶昷昵昴㈷扢〶㝡㘲㠹挹㔸㕦㝦㤸敥㤹昴晥㠳〸攸扦〵〸搳㉢ㄳ搴㠷㠸晡㌰㔱昴搱㉡愹㤴㌸㘱㐰慢愴㤷㠷㌷㌰换㡤〰愱㌰晤戰㝡㍣愴㙢㈶昸㕢㐸扢㠴㕣㍢㤳摣㙡㐷昴㜱〴㐲㙡㈷㑡愴㠵㐰慡㤰扥つ㜸慥昴昴搸昰㕢戵搲搳㐳慢挵搲昱攲㙡慦㙦㘷昲搲扡㌴㘷戹搸㍢㥣〰慢㔳攷㈰㈲㌲摢㠱〶㤴昴㥥ぢ㥢攸晤㌶㘰㙢㘷㐰搷㜹ち㉦ㄳ㍡㌰㡣㕥ㄲ㥦㌰㕤㈲〹搰㉤攲搳㐶㡦攸昵㔹㐶攸㐷〹㘷戹㡣㘸㉥ㅡ㥡敢㐴㤸慥㤵攰㍦㐳搴㌲㌴㐲㥦ぢ愰扡㄰挵慦㑦㝦捥〹〸〷㘲㠸〸〷㌶㜸㌸㘰晣ㄳ戰戳㉦っ敢敢戲㠵㑥㤳愸昲㕤〸㐰㤵㝢昱攲ㄳ敥㜳〳昴㠸〴㐳慦㠸㡦㝡㌳〳昸㔳㙢㔱㈴㠷愶㌴晣㙥㘰昴㍤〰愱昰㈰㘰扤㑥搲〵ㄲ晣㝤愴㡤愲ㄴ昹㔴㔳つ㈱㡡㕦㥦晥戲ㄳ㤰㑥搲㝢㤱㑥㕥攰改㘴㜹㝡ㅢ慣摢ㅦ晡㌰搲㥦晢ㄱ㐰㝦㐶昱攲愸㌰晥ㄵ〱㝢㘸づ㑣挶慣㠸搵摦㘳挵慣㘸㉣㌶㠹㐱㤷㌰㘳戱㐸㕦愴㍦㙥昶㐵晢㤲挶搷㑡愴㝤㐸挴㍡㌷㌰ㄹ敤ㅢ㠸㐵㌱晢㜵㑤㐶戰㐶づ㈴㈲昱㘸㌲㥥㑣㠴㔷㍡挵敢慦㈳愰扦〱㄰㕥攵愲扥㐹搴户㠸愲㍢㈴㐳戳㐴愵搶〱㈵㍣散㜶㜸㈸改て㌳换㈳〰愱㌰㕤ㅥ攱㔵搵昴㐶㉦㐸昰㡦㤲戶㥦㕣攳搵㌴㐵㘳ㅢ扦㍥晤㕤㠷㐰㜸㈸㔶㉥戱慥晡戳㥡昰ㄶ㤰〸㤳ㅥ㐳愰戵㈱戰ㅤ慦昳㘷扦㍢攴㌱㘰㍡㘰㠰㔷㝣㤷戸ㄲ摦ㄹㅥ㘰愱つ㌸㡦戰昷㐲ㅢ晤攷ㅤ㕥㔹㕣㥦㜹攸挰扦挰搹攰换ㅦ㔱づ㝡攴㔹戱㔹攲改昸搳晦〹㝣攰㈲㠰扡㠷昷搵㕦捡㝢晦㡦〰㉤捡㘳㌳㙢ぢ㌰敤昰㈱搷搶摣㜰改㝦ㄹㅣ攳㥡㝣ㅤ敥㐷㘴㑢换ㄸ昷㤶㡣㥢㙤㔳扥㤴て摦㐴挱㤲㐶㐲〷㍦㌹㍢戶ㅣ昳散㈵㥦㕣挶攲㑡ㄴ㉥㙡㔸〹户挴〲昶㙣ㅢ晤つ慡敥㤱㠷昳挵て慥㠸戸〵慣捣㑥㘷㕡搱㠷㤳敢㥣〲慤㐸ㄵ攵ㄴ㤵㔳㥥搲㍢挰ㅥ攳晢〴昶㍦㌰〸㥣〹㔱扣㠶㕡㤰搳挳㝡搶挹㈷愴㝦㠸〴㐵㥢㥤攵ㄱ愵摥㡡挸㐲〴攴〶户摥挶㤰㕣㑦㍤つ〴㜵扦昹㌹搵㐹愸晥收㈷㑣戳㔹㌴晡㐹〴㕡ㅢ㤴㠵ㄷ戵㕡㥤㡣ㅣ㔴㈵㤱晥㔳挴㑣〱㔰〳㤴㑥〲ㅡ㍦〳〸っ㉥㔹戵愴㉦㜰㍣攸慡て戰攴㑡㠱挳㑤摡㥤㤴つ㍥慣㕤㥢㐰戶慡㕥戲晥㤰晥〵㡢㑥〱搸㜵散㐲挸㜸ㅡ㐰敡攸㔵㡢㔰〷敢攱㤰〹改㘷㐹㝣㌹〰㔱捣慦㘸ㄸ扢改㙤㌹㐴愸㜷㔵摥捣㜳ㄷ〰挷㘷㐸愰㉦攸扣挳捥㝢昱㔰ㅢ㡤㔲挹戹㔳㥤㜱㘸㌸昰愳㉢慢慦ㄶ摢㌹〷散ㅣ㐳摢散昷㤷㈷㠷㔴ㄱ㌹换㌲搹つ㍡㕢㈶ぢ搰挲扡㌲㘹㜵ㄲ慡㙦搴㠷昷愳㈴㤱挹慦ㄱ㠰㑣㘸㜰㡡㑣㥡㤱愳㈴㤳摦〰慢摥〶㘰昳敢㈰㐲挶ぢ〰攰搷攸㤲㍥搵〴㕡㤷㌹㈱晤㝢ㄲ搳㠸戴㠹慦㈰昱㡢㉥㜱慦㙡㜰㠸㙤收扥㑣攲慢〰摣晣㡡戶㘶㠹戹㔷㈳㜲㜸捣扤挶捤㌹㌷㜳㕤㌱慤戵㤹敢扢㜸㐸扤ぢ㌹敢㌱昷攵㤷㘶㘱敥㑢㑥㐲昵㙤晤㌰㡤㔸㘱㙥㈳㍡ぢ收搲ㄲㄵ收晥〱㌹㑡捣㌵㤰愸㍥㠸㈴㥢㕦㌴㑦㡤㈰㜰㘰敥〸㤸晢㕢搰扡捣〹改㄰㠹㘹㕤摡挴㌴㔰㡤ㄶ㤷戸㔷㍤敦㄰〳〳捤㕤㐰攲て㠱挴捤慦㘸㠴㤶㤸㑢ㅢ昳昰㤸㝢愳㥢昳搵㌱㜷戱挳摣㈵㐳敡ㄶ攴慣挷摣㘷ㅤㅥ搶㝣ち昱㡣㤳㔰昳㈵挰㙤㈸〹扦㍥扤ㄸ扤攴㍡㉡㙢改敤㉥搶㕤㑢㐹ㄲ扥〳㔰〴㜱ㅣ㘸㈱〸摡㙦攵㔶㤴攷戴愷㘶㙢挵㑦㥣㠴敡㉢昷㘱㕡㝣㔲昲㈹㜶挹㜷㈱㉥㈲㝥〲㌹㑡㈲㍥つ㠹㙤㜷㈳㈹㠰搶扣敡㠹愲㡤㠶㥡攴㤸㥢捤㈸搳㝥㠶ㄴ㙤戶㜲挷捡ㄳ挳て㘷敢搸て㥣㠴敡慢昴攱㉦愳㈴改搸ㄲ扢㘳昷㈳㉥ㅤ晢㥥户㘳㘷㈱㔱搱㘰戲搵㤱昶㥢㜱づ㜰搰摤搵搰摤㝦〷慤慢㝢㈱扤㡣挴㌴扦㙣攲慦㤱㜸戹㑢摣慢ㅥ㜵㠸㠱㠱敥㜶㤲㤸搶㤹㥢㕦㝤换㠹㌰扤㡤㐶搸攱改㉥㉤㌷挹㌹㌷㔳㔳㐳挲搳挸晢敤昷搰捤㐳㡡挶㕣㍤收㍥散昰戰㐶㜷ㅦ㜲ㄲ慡慦改㠷扦㡢㤲㠴戹㌱㜴㐶昷㄰昴〲㠴〲㡦㈱愱敥㉡㉥户攴㍡敤㑢㐴攵㝦慣搱㠶㌶〶㤲摣扡㙣㑥摡晦搷㠲收㤹摣挸㑥换扥㕦ぢ敥ㄳ攵昱慦㉤挶㜰㔱づ户㠸昰ㄹ慦戳㈳㠶ぢ㜴㍣攴㜶㙦慣㘸㠹㌱戳㤱摣㤴挷ㄵ㤶愶攴摡〲慥攳㈵㠲昸㕥扣㠸㝦㌵㤲㍤ㅡ戶攰戱ㄳ换㤹ㄴ㡦㝤㘱愲敥㈶㈸㜷㌷敢ㅡ〸㌶ぢ换晣㜰敦㥤晡㜹つ改昰㌶攰㡤㍥㌴愷晣㍦づ昶搱㔶㉣昸搵㌷㈰㜷㜱㙥晦扢敢㐴㌱愲攸㔹攸〱㡡㤹㜳㡤㤲㍥攰㉣㕦㥦㑦ㄴて㕡〴昸〲戴㝣慢㍢挵敤攸㔵捣㔱昵㥦ㄹ㥡㥢搹搳慤搷晦昳搰㑢摤㍢㠷ㅢ㘹戸捤㘵㌶㜲㜶㙣捡㑣㤸晣㠷㜰挱捣㐴摡捡敥㉡㑥㤵晥〹ㅣ捥㘱昰ㄵ扥ㅥ㐴㍤搲㌸㄰㉢㕡㘹搴㐷攳㉤㐰㜹㑦扣ㄲ㥥㝢㈴㡤敡㉢㙥㘷㝤㔷昹捡㥤ㅤ㐲ㅥ㘳ㄸ愰〱㥦晢挹㍣つ㄰搲㉢㠰昱㜴㔸㍤㠵昲搹㘹昷㔱戴捣搸ㄵ㍤ち㑡晣捡愳㘸㠲〹㜶愵ㄷ㑢㤳㐵ㅡ㐸昶捣摥挰㝢敡㌶㜰つ昲挸愷㜸攵挶慤㈳慡㉣つ昵ㅢ㤴㕦搱㌸㕡㌶搲㡣㌱㙦㌳㕥㜶戱ㅢ扣㔸㉡慡㌴㙥㈳〲戳㌷敥戳㜵ㅢ户ㄹ㜹㌴戹㔷㙥摣ㄶ愲㍣㡤愳搵㔰搱㌸㕡〶搲戸慤〸攰搷收ㅣ㑤〰挱㙥昳㘰挳㕣㌲㘵晥搹㡥㠰摥㐱㜰ㄱ㐰㐸㜱㝤㘴慢㌵ㄵ摢慦㙥㜷㕢㔷愱挸㤷㤰扥慣挸㥣慤㜷ㄲ攵㘹ㅤ㔷㐳改晤〴〲敥㔱㜳愵摥摣攲㤶㕤愱㌷㈶ぢ攲扡㔵敥㜹扣慡㙣㉥愶ㄵ㍤攷ち㈵㤵㔹〸捣捥敡㡦搴慤㜰ㄷ㑢慦㘴㜵㡡㈸㑦㘷戸挸㔵㔴挸㠵㑣㤸扡ㅢ〱晣捡愳戸㘲〹㌶敤挵㜲㠶㤷㜵昳〳愸㥥〶挱㥢㐱ㅤ昴ㅢ㡡戳扥㈴ㅣ㜲ㄲ㌸㥣㠳戸㍡挹㤵㐰ㄲ摥敦㈴搰㤳搰㝢㠰つ㜰ち㜹搵㜳ㅢ挴㜸戸攷㙥㝢㔱㡦攲攴挴㌲㜴摥〹㌰搲挶㈹㠲㠱㈰晥㝣㡡挳㕣收戵〲搱ㅣ摤㤲愳攸〴㈴〷㐷㜲㈹㐷ㅢ㐷㜰㈹愶㌸ち㈵晦㌴搱ㅣ㠰㤲㝦㥦ㄳ㤰晣ㅣ㙣愵ㅣ㙤ㅣ㘴愵㤸攲㐰㤱晣晢㠹收ㄸ㤱晣㌳㑥㐰昲㜳㍣㤴㜲戴㜱ㅣ㤴㘲㡡晡㉦扣扥戶㑡㍡ㅣㄳ㤲㜰㑤㤵㜴㌸㑥㈴攱㙡慦㜴づ戲㔴㡥ぢ㘹捣ㄵ㡣㜱㐸㐸㘳摥收〴ㄸ㔱搴㙦愱戹㤲㔸慡戶搰㕣攵愵愱㑡ち捤摢㠹愵㌶ち捤㕦㝡㘸摡愸㜹挴㡡ㄸ摡愸㜱攵ㄸ㔵㘵〷搲晣㌳㉡㝥㔹攲戲换㕥㘸㙢㙣㍦愹昱愲愱㤶敢㝦昴慤挷て㝤攷搲挱㥦扥㜸攳㡤摦㜹昲搰㠳㉦摥㍢㌹昸昵㕢㙦扤㝦摤捤て㍥扥㌰㜹㡢晦慥ㄷ挶㙥㌹ㄸ摤㝤㜰㙦㜲摢戲搵〷㉦扥晣挲攸收㘳㍡ㅡㅡ㥡㥡捥㕥昴㡤ㄳ捥〹㕦戵昷㙥昵㤵晦㌸㍥慢㐴㍤㔰㐱㘹挳ち㘱㕦㤸㙡㈲㤳捡㕦㈳〰㈳㕢㔴㠲㔴㔷㈳敥㍥㘱慡㠶㔰㕤㘳㔳㠹攰㙢愸愸〰㐲昵づ㥢㑡挴㑢㉡搷慣㘷㜹㘱㡡㔹愸摥㈵㔴㙤㤴挲敢摡㜱ㄱ㙣㑤㌳㈸㘰㘹挶㝢愴ㄹ㑡㐴㕢㐳㐵ㄱぢ搵㝢㙤㉡ㄱ㉥愹㉡搸㐳㈱ぢ搵晢㙣㉡昲㔲搴㉤攷愸摢ち㘴〹攲挸搶捤愵挸㐷愱挸㔶㔲㈸戲㑥ㄲ㌲㔵〹攴㤶㈴愴慢ㄲ搸㝥㐹搸㕤㤵挰㈶㑢挲攵㔵〹㙣愵㈴愴㉡ㄳ㥡晦て㔱㑢㙤搲</t>
  </si>
  <si>
    <t>0af593a0-0816-427e-8a5c-321fb0aad0d0</t>
  </si>
  <si>
    <t>Row</t>
  </si>
  <si>
    <t>Error1</t>
  </si>
  <si>
    <t>Error2</t>
  </si>
  <si>
    <t>Error3</t>
  </si>
  <si>
    <t>Error4</t>
  </si>
  <si>
    <t>Error5</t>
  </si>
  <si>
    <t>Error6</t>
  </si>
  <si>
    <t>Error7</t>
  </si>
  <si>
    <t>Error8</t>
  </si>
  <si>
    <t>Upper Limit</t>
  </si>
  <si>
    <t>Lower Limit</t>
  </si>
  <si>
    <t>Power Consumption 01</t>
  </si>
  <si>
    <t>Power Consumption 02</t>
  </si>
  <si>
    <t>D^3</t>
  </si>
  <si>
    <t>D^2</t>
  </si>
  <si>
    <t>ae56b251-342d-4114-a82a-beec21c223a6</t>
  </si>
  <si>
    <t>㜸〱捤㔸㑤㙣ㅢ㐵ㄴ昶慥扤敢㕤晦戴愱晦晦㌵愸㤴ㄶ户㙥㝥ㅡ晡㠳慡㌶戶㤳㌴㙡㥢戸戵摢㕣㐰慢戵㜷㌶摥㘶㝦捣捣㍡㠹ぢ敡〹㉥扤㜰攰㔴攰搰〳㐲愲〷挴つ〹㌸㜰攰〲ㄲ㔰㠹ㅢ㠲㐳㌹㈰㉡昵〰㐲㈰㉥晣扣㌷㙢㈷戶攳搰㌶〴愹搳㘶㜶㘶摥捣㥢㌷㙦摥晢摥ㅢ㠷㠴㔰㈸昴㌷ㄴ晣㘲㠹㘰㘳㔷戱挱㝣攲㘴㜲㥥㙤㤳㡡㙦㜹㉥换㡣㔰慡㌷捥㕢捣て挳〴㔹戳㠰捥㈴㡤㔹搷㠸愲捤ㄱ捡㘰㤲ㄴち㈹㡡㉡〲ㅤ㤹攰㕦㕦慢愳攲慡㐴〴慡㔲㉥㍢㔵扥ち㕣㡢扥㐷挹愱搴㤵㘰敤愹㠱㠱捣㐰㘶昰挴攰㜳㤹晥㐳愹㕣摤昶敢㤴㥣㜲㐹摤愷扡㝤㈸㔵愸㤷㙤慢㜲㡥㌴㑡摥㉣㜱㑦㤱㜲晦㔰㔹㍦㝡㝣攰攸昰戰㜹攲挴昱〴㙣ㅤ㉡攴戲㘷㠹㕤〳㝥㙢挵㔵〶慥㤳戹㙣㠱ㄲ㜳慤㜸㑡愸㠸㠱㍣愹㔸愸㌱㐲愸攵捥㘴㜲㔹昸摦愶ㄵ攸ㅤ换㑣ㄵ㡢挴㘵㤶㙦捤㔹㝥〳捦愷㍡㔳㤵昲ㄵ摤慥ㄳ搹攱㈲㈹捥ㄵ㥤㑥敡づ㐹㍡㤷ㄹ戹愴扢㌳〴㝢㤲㌳㕥户㡣〸摣㘴昸㘰慦㡤㥡㑡捡㑣攵戲戹慡㑥㝤捥ㄲ㌷㌸搲㙢㌶摦㈹搳㈶ち㕦挳㐷㔱㍤㐲扣㘹㉢㝣㑦㤴㌲㡡㤵〲㤵慣㐲戵戱㙤㘵㡡㉦㑤つ〸㤱摦挱攲摡ㄷ挶㘱愶愸改愲㔶ㄶ戵㡡愸ㄹ愲㐶㐴捤ㄴ戵ㄹ㔱慢㡡㥡㈵㙡㔷㐵㙤ㄶ收戴㡡ㄲ㡤㡡捤戲敥扤㙦㍥㥦㐹摦ㅥ扤昵敥户㍦捥㕣㝦昳㤵〴昲㥡㠴戳㘵㈶㠹扦㐶㠶㈰攱㤹ㅥ㕥㤷〹㤸㉤㌹挱㔵攴〹慢愸㜸㑦ㄳ慥㐱ㄶ㘴㘸挱晤㈵㥣㥣攷晡㘴挱捦敢扥ㅥ㜵ち㍡㈵慥慦挲愴㌴㕦ㄵ戴㜰㘵㤲㡦戵㔶挷㥡㍤攰搰挷㥢㙤㕣攲㝣㈰攰㈴㠰敢㠵㈳㐱慤挸扤㥣昹慣捥慡扥㕥戶挹扥慥㉢㐷扤㠱㤵㕤昶㉤㥢㘵㠰攵㌸昵敡㌵搴攸㕡昱攱㠶㡣㠶㈱㈷愱攲搰㠳㕦搸攰㡣扡づ㍥㌱ㄵ㠹㉡ㄲㄱ㤶攰〳愵㐵㑢㙣㠰づ㠸㤸昷ㅣ摤㜲搷攸㜲ㄳㅢ㠱改挵愶ㄵ攷愹㍥てㅥ戹挴㝡㌰搳㡦晦ㅥっ㐹㠰㐸收戰㜹捣ㅣㄸ㌰㠶晢昵㈱㕤㐲ㄷ㜸㔴㡦摡〴㙢ㄲ捥戴攵ㅡ摥㍣㜷戱つづ昸て㜷㥢㔲愳㐶昸㔰挲㉣改㜴㠶㠰摢搲㠹晣㈶㌳攷㔱㑡㙣摤㈷〶ㅦ㐰㠴摥摡㌹挸挶愸攷攰昸慥慣捥挸㤲晢愶捤㘰愳慣㔷㜷つ戶戳㌷戱攸〳敢ㅤ摤戴㈵㈶换㤶ㄵ〱搲〸攳㤲敥改㕥挶㡤㝦㘴挱ち挸扢扢挸〰㙡㕥㜹㘵敡ㄸ㈵㉦㉤㔲㤷㐹㌴〲㘱㙡㡥㈰㝤搹㈹〳㔲㈰ㄷ㐰㤰挷㠸换挵㑢㍢〵慢㌲㑢㘸㤱㘰㤰㈳〶㍦敡㘶㈴ㄱ昰挷ち㘱改㈹㔴㍤愰慡昱㔴晢愸㌹扡攰ㄳ昰㘶〳攴㠵㘸攳㌷㑡攸㐹㕢㍡愶〴㝢〲㘱㝢挷昰㤸㔷愹㌳昴㕡敡搹㥤㤴ㄱ㘳㑥㠷㍤㡤ぢ㥥㐱㈲ㄱ㌱ㅣ㡡㠴㈲㔸㈰㡣㠶挳攰捡晤㕤㡥捡㐳〶昲㘶敤搸摣㘶㌹〸捥㐳て戵愸搳扣㜰㕤㉦挸㔸㡣晦挲戶㑥㕦挹㕣〲敤㠱㤶㙣㠲㡥㈴㜶㈳㑡㥢愰㑢㔶㠳㥢昴挴搳攰㐴㙤㍡㐳扢挵搹〷㔶㍥ち㘷扢㘸ㄹ晦敦㘴㔱摣搸㍣晤攸ㅣ㘰昶㔹摤㌵㙣㐲晦㕤㕦㈸㤱㡡㥥慤㙥挶㙡ぢ㔴戱㤰㜴て搰㙤㐵㑤㘲愲㈴㉣〸つ㘹摥㌲晣慡㕣㈵搶㑣搵㠷㌱挸慦ㄴ〵搵㥣㠳㌴攲㔳昸㝥〱㔰晦ㄳ㘶㕡敡㌶慣戶㐳ㄵ㡢挵〲晣㤴㘳敡㑥摥て㐵㄰㔹㝢〹戹ㄸ〷㌰挰挵捥㝢扡㌱愶㔷㈰㉦㡢㌶戳㌲㈵攷㌹㌵㠸㑥戴て㘷收挰㌶挱收攷㉣㠳㔰〵〷㡡㤰晤㐵㈰㈹㘳㌲昷㙣〶㘱㈷ㅣ㤲愴戸搲㙢慦㠹ㄶ慦㝤㑤つ戶㘷㤷ㄳ换昸摦扦㜸晣㌴㘶㡦戱ㄸ㠶ㅦ㜵ㄷ㔶扢愱㤲㔰㤳㡦散つ敢㘱搱ㄶ愷㔸昵收捦㠲㉡〹ぢ㤲ㅥ㤶愳㤶扦㜵昹㌰㠴㔱摤搹捥挷挷㈹〱〰愴㈵挰〱㝥㐶㕣戱愳㈷㠵㉦摡挱㡤戱捤つ搳收ㄵ㡢捣㈳㜸敦㕤㑥㠲慣㉤㔷㘷扥挷愳晥㥥攵昴扣㌷改昹㜹㡢搵㙣扤戱慦〷㌹愰㑣㔷㠹ぢ搸㐵〱挲ㅥ㌴挹慢搵㠸搱㐳挶愲㔷愷ㄵ㌲㤱㝦ㅣ搰て㙥㉡㈸〲〷㍥㐱ㄱ㘴㔱㠰戲㍡挷ㄳ搰㈵㐲㉦㙦㝡㝦晣敥戵㔷㑦换〰愷〲㌸〸戸㠸㠴捥戸ㅡ㠰挴晣㈴搹ㄱ㤶㌷㘳晡㝤〱㥥㉣㔶捤㈶㔹㥤㠲㘱㝢㤴愹㑥慢ㄹㄸ㕥㕢㈲ㅣ㜸换攳愰㙣㠸㌲㐱㝣挹慣㡣慦㙤㠲㜳ㅢ㐴㘳㐶㑣ㄳ㌶㜵〵〲㝥㙥㐴愷㔵摥㤵昴〳㘰攲㈳ち㠲搸ㄷ㥤挳愴㕡搳㈰㐹㠵ㅥㄶ㐱扡ぢ慣㝡捡㠷搰ㅡ㜱昱㤹挴㔷挵㘶㕤㙦摥攵㤲㑢っ㜳ㅤづ愶搱㈸ㅥ㈳㠶慣戰っ户捣㈶㈴㈱㝡愷㝢改㉡挸㐹ㄷ摦㜱ㄳ〶㠴㠷收挳㉤㠱て户ㄲ㈵晣㜵愶昰づ愸㌰改㑣㝢㜴戶散㜹戳昸㔲㔸挷㝢慣㑡㠸㡦㉦愹戸ㄳ㍣〷戱つ戶ㅦづ㜷扣㤶㥡㝡㐷㈲㘶挴㍣㕢㤶㥦㠴㔶㜸㡣㔶㜸㑦昸ㅥ捥㡦慦慣㕢㙦晣ㄶ摢愲㕣捦摥㜸㘱㜰敦〷户敦摣ㄱ扥㙢ㄲ㙥㑥㠶晥摡晦昳㉦㔳ㅦ扥㜵敥㤳㜳ㅦ捦扥㈳㘱〰㜹愸攰摤〷ㄳ搷㥢㡢搸㔵戲㝣㥢挴捤挰㌴戰慤㤸㠰㐶㤰㔸ㄹ㔱戳㔴㠵㔳攷㤳收㌸戵っ摢㜲〹㥡づ愴慣昸敡㍣㑦㘶㈰㠹㉡㜸昸挲昵摣愴㔹愲扡换㌰搶戸㤵挶㠶㡥ㅥ昷ㄶ挹捣㕡㉥㠳㙤㌸㕥㘲㝢扤㠹㜰づ㌷㔷㜷摣㜱扤挶ㅥ〷㜷攲㍦㝡㠰㝡愰〴攰㈵ち愲㈸㈸愲戲㑡㡦〸挹㑦〳慢㙤㙤ㅥ㜸㌲㌵慤晢㍥㑢㤹㤶慢摢㤰㙥㠹ㅣ攰挴㐱摣㌲挰㌵〴扣㠷捦慤搰摣ㄳ晣攷㠴㘶搲ㅢ敥ㄵ扢ㄷ㤳㍦㥥换散㠷㌵〲愶ㄶ摣㔷㥥㘹㌶戰搳㠷㘱ㅡ愳戶㝣〰慡㈷㜲㔹㉤㌰攳㤶㌷挸〷㘱㜸ㅤっ户㘵㜸㝤ㄸ搵㜱㡤晡㉣㔶昸㙣ㄲ昸づ搸㍢〴㔵慢昴攱㑥攸扥敡㘱愸㤲㘱〱攷愳㍦捡ㄹ散㡦搸㜶慡攵㔱㑣㍥㠲㐳ㅤ扦㜰挸晤㌰戴愷㘸㌹㜵㜸㉤〱㍥愷㑣㡦愶昲㠵㐲戱㜸㜸慥㝦愸㍦戳㘰戳〵攱敢愶㜷晣晡㤹昸㕡晥㡦㤳搹搷敦ㅤ㝥㝢搷捥ㅢ昷㠵慦㥡㠴敥㥦ㅢ晡㕡ㄲ㑡㈸搴昳扤㤰㘱㔹㑥㥢敥㝥㐰㡣挲㠳愰㠱㉡〸㐳㌲㈵㜱㝢㡦㠸㈷㔷挷慢㠵捥㜸㔳搲㤷㈰昵㝦攰㠳㔷摡〹慥㝢㘱㐴㍤㡡慣戱敡〶㔸捣〷挷昰ㅣ㕤㜹㙢㍣㡥㜰㕡扡昹搱㤹㍦㠷㕥ㅣ㠹晦〳戸㤶㝦㐶</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</si>
</sst>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4" x14ac:knownFonts="1">
    <font>
      <sz val="11"/>
      <color theme="1"/>
      <name val="Calibri"/>
      <family val="2"/>
      <scheme val="minor"/>
    </font>
    <font>
      <b/>
      <sz val="20"/>
      <color theme="1"/>
      <name val="Calibri"/>
      <family val="2"/>
      <scheme val="minor"/>
    </font>
    <font>
      <b/>
      <sz val="11"/>
      <color theme="1"/>
      <name val="Calibri"/>
      <family val="2"/>
      <scheme val="minor"/>
    </font>
    <font>
      <sz val="11"/>
      <color theme="1"/>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5" tint="0.59999389629810485"/>
        <bgColor indexed="64"/>
      </patternFill>
    </fill>
    <fill>
      <patternFill patternType="solid">
        <fgColor rgb="FFFFFF00"/>
        <bgColor indexed="64"/>
      </patternFill>
    </fill>
    <fill>
      <patternFill patternType="solid">
        <fgColor rgb="FF00FFFF"/>
        <bgColor indexed="64"/>
      </patternFill>
    </fill>
    <fill>
      <patternFill patternType="solid">
        <fgColor rgb="FF00B050"/>
        <bgColor indexed="64"/>
      </patternFill>
    </fill>
  </fills>
  <borders count="1">
    <border>
      <left/>
      <right/>
      <top/>
      <bottom/>
      <diagonal/>
    </border>
  </borders>
  <cellStyleXfs count="1">
    <xf numFmtId="0" fontId="0" fillId="0" borderId="0"/>
  </cellStyleXfs>
  <cellXfs count="23">
    <xf numFmtId="0" fontId="0" fillId="0" borderId="0" xfId="0"/>
    <xf numFmtId="0" fontId="0" fillId="0" borderId="0" xfId="0" applyAlignment="1">
      <alignment horizontal="center"/>
    </xf>
    <xf numFmtId="0" fontId="0" fillId="2" borderId="0" xfId="0" applyFill="1" applyAlignment="1">
      <alignment horizontal="center"/>
    </xf>
    <xf numFmtId="0" fontId="1" fillId="0" borderId="0" xfId="0" applyFont="1" applyAlignment="1">
      <alignment horizontal="center"/>
    </xf>
    <xf numFmtId="0" fontId="0" fillId="3" borderId="0" xfId="0" applyFill="1" applyAlignment="1">
      <alignment horizontal="center"/>
    </xf>
    <xf numFmtId="0" fontId="2" fillId="0" borderId="0" xfId="0" applyFont="1"/>
    <xf numFmtId="0" fontId="0" fillId="0" borderId="0" xfId="0" quotePrefix="1"/>
    <xf numFmtId="0" fontId="0" fillId="4" borderId="0" xfId="0" applyFill="1" applyAlignment="1">
      <alignment horizontal="center"/>
    </xf>
    <xf numFmtId="0" fontId="0" fillId="0" borderId="0" xfId="0" applyFill="1" applyAlignment="1">
      <alignment horizontal="center"/>
    </xf>
    <xf numFmtId="0" fontId="0" fillId="6" borderId="0" xfId="0" applyFill="1" applyAlignment="1">
      <alignment horizontal="center"/>
    </xf>
    <xf numFmtId="0" fontId="2" fillId="0" borderId="0" xfId="0" applyFont="1" applyAlignment="1">
      <alignment horizontal="center"/>
    </xf>
    <xf numFmtId="164" fontId="0" fillId="0" borderId="0" xfId="0" applyNumberFormat="1" applyFill="1" applyAlignment="1">
      <alignment horizontal="center"/>
    </xf>
    <xf numFmtId="164" fontId="0" fillId="3" borderId="0" xfId="0" applyNumberFormat="1" applyFill="1" applyAlignment="1">
      <alignment horizontal="center"/>
    </xf>
    <xf numFmtId="0" fontId="2" fillId="2" borderId="0" xfId="0" applyFont="1" applyFill="1" applyAlignment="1">
      <alignment horizontal="center"/>
    </xf>
    <xf numFmtId="0" fontId="1" fillId="0" borderId="0" xfId="0" applyFont="1" applyAlignment="1">
      <alignment horizontal="left"/>
    </xf>
    <xf numFmtId="0" fontId="0" fillId="0" borderId="0" xfId="0" applyAlignment="1">
      <alignment horizontal="right"/>
    </xf>
    <xf numFmtId="165" fontId="0" fillId="5" borderId="0" xfId="0" applyNumberFormat="1" applyFill="1" applyAlignment="1">
      <alignment horizontal="center"/>
    </xf>
    <xf numFmtId="165" fontId="0" fillId="0" borderId="0" xfId="0" applyNumberFormat="1" applyAlignment="1">
      <alignment horizontal="center"/>
    </xf>
    <xf numFmtId="165" fontId="0" fillId="0" borderId="0" xfId="0" applyNumberFormat="1" applyAlignment="1" applyProtection="1">
      <alignment horizontal="center"/>
      <protection locked="0"/>
    </xf>
    <xf numFmtId="0" fontId="2" fillId="2" borderId="0" xfId="0" applyFont="1" applyFill="1" applyAlignment="1">
      <alignment horizontal="center" wrapText="1"/>
    </xf>
    <xf numFmtId="165" fontId="0" fillId="3" borderId="0" xfId="0" applyNumberFormat="1" applyFill="1" applyAlignment="1">
      <alignment horizontal="center"/>
    </xf>
    <xf numFmtId="165" fontId="0" fillId="0" borderId="0" xfId="0" applyNumberFormat="1" applyFill="1" applyAlignment="1">
      <alignment horizontal="center"/>
    </xf>
    <xf numFmtId="0" fontId="3" fillId="0" borderId="0" xfId="0" applyFont="1" applyProtection="1">
      <protection locked="0"/>
    </xf>
  </cellXfs>
  <cellStyles count="1">
    <cellStyle name="Normal" xfId="0" builtinId="0"/>
  </cellStyles>
  <dxfs count="0"/>
  <tableStyles count="0" defaultTableStyle="TableStyleMedium2" defaultPivotStyle="PivotStyleLight16"/>
  <colors>
    <mruColors>
      <color rgb="FFFF6D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workbookViewId="0"/>
  </sheetViews>
  <sheetFormatPr defaultRowHeight="15" x14ac:dyDescent="0.25"/>
  <cols>
    <col min="1" max="4" width="36.7109375" customWidth="1"/>
  </cols>
  <sheetData>
    <row r="1" spans="1:4" x14ac:dyDescent="0.25">
      <c r="A1" s="5" t="s">
        <v>24</v>
      </c>
    </row>
    <row r="3" spans="1:4" x14ac:dyDescent="0.25">
      <c r="A3" t="s">
        <v>25</v>
      </c>
      <c r="B3" t="s">
        <v>26</v>
      </c>
      <c r="C3">
        <v>0</v>
      </c>
    </row>
    <row r="4" spans="1:4" x14ac:dyDescent="0.25">
      <c r="A4" t="s">
        <v>27</v>
      </c>
    </row>
    <row r="5" spans="1:4" x14ac:dyDescent="0.25">
      <c r="A5" t="s">
        <v>28</v>
      </c>
    </row>
    <row r="7" spans="1:4" x14ac:dyDescent="0.25">
      <c r="A7" s="5" t="s">
        <v>29</v>
      </c>
      <c r="B7" t="s">
        <v>30</v>
      </c>
    </row>
    <row r="8" spans="1:4" x14ac:dyDescent="0.25">
      <c r="B8">
        <v>4</v>
      </c>
    </row>
    <row r="10" spans="1:4" x14ac:dyDescent="0.25">
      <c r="A10" t="s">
        <v>31</v>
      </c>
    </row>
    <row r="11" spans="1:4" x14ac:dyDescent="0.25">
      <c r="A11" t="e">
        <f>CB_DATA_!#REF!</f>
        <v>#REF!</v>
      </c>
      <c r="B11" t="e">
        <f>#REF!</f>
        <v>#REF!</v>
      </c>
      <c r="C11" t="e">
        <f>ScreeningPractice!#REF!</f>
        <v>#REF!</v>
      </c>
      <c r="D11" t="e">
        <f>#REF!</f>
        <v>#REF!</v>
      </c>
    </row>
    <row r="13" spans="1:4" x14ac:dyDescent="0.25">
      <c r="A13" t="s">
        <v>32</v>
      </c>
    </row>
    <row r="14" spans="1:4" x14ac:dyDescent="0.25">
      <c r="A14" t="s">
        <v>36</v>
      </c>
      <c r="B14" t="s">
        <v>40</v>
      </c>
      <c r="C14" s="6" t="s">
        <v>45</v>
      </c>
      <c r="D14" t="s">
        <v>61</v>
      </c>
    </row>
    <row r="16" spans="1:4" x14ac:dyDescent="0.25">
      <c r="A16" t="s">
        <v>33</v>
      </c>
    </row>
    <row r="17" spans="1:4" x14ac:dyDescent="0.25">
      <c r="B17">
        <v>4</v>
      </c>
      <c r="D17">
        <v>1</v>
      </c>
    </row>
    <row r="19" spans="1:4" x14ac:dyDescent="0.25">
      <c r="A19" t="s">
        <v>34</v>
      </c>
    </row>
    <row r="20" spans="1:4" x14ac:dyDescent="0.25">
      <c r="A20">
        <v>31</v>
      </c>
      <c r="B20">
        <v>31</v>
      </c>
      <c r="C20">
        <v>26</v>
      </c>
      <c r="D20">
        <v>26</v>
      </c>
    </row>
    <row r="25" spans="1:4" x14ac:dyDescent="0.25">
      <c r="A25" s="5" t="s">
        <v>35</v>
      </c>
    </row>
    <row r="26" spans="1:4" x14ac:dyDescent="0.25">
      <c r="A26" s="6" t="s">
        <v>37</v>
      </c>
      <c r="B26" s="6" t="s">
        <v>41</v>
      </c>
    </row>
    <row r="27" spans="1:4" x14ac:dyDescent="0.25">
      <c r="A27" t="s">
        <v>38</v>
      </c>
      <c r="B27" t="s">
        <v>44</v>
      </c>
    </row>
    <row r="28" spans="1:4" x14ac:dyDescent="0.25">
      <c r="A28" s="6" t="s">
        <v>39</v>
      </c>
      <c r="B28" s="6" t="s">
        <v>39</v>
      </c>
    </row>
    <row r="29" spans="1:4" x14ac:dyDescent="0.25">
      <c r="A29" s="6" t="s">
        <v>41</v>
      </c>
      <c r="B29" s="6" t="s">
        <v>37</v>
      </c>
    </row>
    <row r="30" spans="1:4" x14ac:dyDescent="0.25">
      <c r="A30" t="s">
        <v>62</v>
      </c>
      <c r="B30" t="s">
        <v>42</v>
      </c>
    </row>
    <row r="31" spans="1:4" x14ac:dyDescent="0.25">
      <c r="A31" s="6" t="s">
        <v>39</v>
      </c>
      <c r="B31" s="6" t="s">
        <v>39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0"/>
  <sheetViews>
    <sheetView tabSelected="1" topLeftCell="U1" zoomScale="130" zoomScaleNormal="130" workbookViewId="0">
      <pane xSplit="12" ySplit="20" topLeftCell="AG21" activePane="bottomRight" state="frozen"/>
      <selection activeCell="U1" sqref="U1"/>
      <selection pane="topRight" activeCell="AG1" sqref="AG1"/>
      <selection pane="bottomLeft" activeCell="U21" sqref="U21"/>
      <selection pane="bottomRight" activeCell="V21" sqref="V21"/>
    </sheetView>
  </sheetViews>
  <sheetFormatPr defaultRowHeight="15" x14ac:dyDescent="0.25"/>
  <cols>
    <col min="1" max="8" width="9.140625" style="1" hidden="1" customWidth="1"/>
    <col min="9" max="9" width="13.7109375" style="1" hidden="1" customWidth="1"/>
    <col min="10" max="10" width="20.42578125" style="1" hidden="1" customWidth="1"/>
    <col min="11" max="11" width="23.42578125" style="1" hidden="1" customWidth="1"/>
    <col min="12" max="18" width="16.28515625" style="1" hidden="1" customWidth="1"/>
    <col min="19" max="19" width="24.5703125" style="1" hidden="1" customWidth="1"/>
    <col min="20" max="20" width="21.140625" style="1" hidden="1" customWidth="1"/>
    <col min="21" max="21" width="11.5703125" style="1" customWidth="1"/>
    <col min="22" max="22" width="14.42578125" style="1" customWidth="1"/>
    <col min="23" max="23" width="17.7109375" style="1" customWidth="1"/>
    <col min="24" max="24" width="11.42578125" style="1" customWidth="1"/>
    <col min="25" max="25" width="12.140625" style="1" customWidth="1"/>
    <col min="26" max="26" width="11.85546875" style="1" customWidth="1"/>
    <col min="27" max="27" width="12.85546875" style="1" customWidth="1"/>
    <col min="28" max="28" width="12.28515625" style="1" customWidth="1"/>
    <col min="29" max="32" width="13.42578125" style="1" customWidth="1"/>
    <col min="33" max="16384" width="9.140625" style="1"/>
  </cols>
  <sheetData>
    <row r="1" spans="10:28" ht="26.25" x14ac:dyDescent="0.4">
      <c r="L1" s="3" t="s">
        <v>7</v>
      </c>
      <c r="V1" s="14" t="s">
        <v>7</v>
      </c>
    </row>
    <row r="2" spans="10:28" hidden="1" x14ac:dyDescent="0.25"/>
    <row r="3" spans="10:28" hidden="1" x14ac:dyDescent="0.25">
      <c r="K3" s="1" t="s">
        <v>23</v>
      </c>
      <c r="L3" s="1" t="s">
        <v>16</v>
      </c>
      <c r="M3" s="1" t="s">
        <v>17</v>
      </c>
      <c r="N3" s="1" t="s">
        <v>18</v>
      </c>
      <c r="O3" s="1" t="s">
        <v>19</v>
      </c>
      <c r="P3" s="1" t="s">
        <v>20</v>
      </c>
      <c r="Q3" s="1" t="s">
        <v>21</v>
      </c>
      <c r="R3" s="1" t="s">
        <v>22</v>
      </c>
    </row>
    <row r="4" spans="10:28" hidden="1" x14ac:dyDescent="0.25">
      <c r="L4" s="1" t="s">
        <v>14</v>
      </c>
      <c r="M4" s="1" t="s">
        <v>11</v>
      </c>
      <c r="N4" s="1" t="s">
        <v>13</v>
      </c>
      <c r="O4" s="1" t="s">
        <v>12</v>
      </c>
      <c r="P4" s="1" t="s">
        <v>3</v>
      </c>
      <c r="Q4" s="1" t="s">
        <v>11</v>
      </c>
      <c r="R4" s="1" t="s">
        <v>10</v>
      </c>
      <c r="T4" s="1" t="s">
        <v>9</v>
      </c>
    </row>
    <row r="5" spans="10:28" hidden="1" x14ac:dyDescent="0.25">
      <c r="K5" s="1" t="s">
        <v>15</v>
      </c>
      <c r="L5" s="2" t="s">
        <v>6</v>
      </c>
      <c r="M5" s="2" t="s">
        <v>0</v>
      </c>
      <c r="N5" s="2" t="s">
        <v>1</v>
      </c>
      <c r="O5" s="2" t="s">
        <v>2</v>
      </c>
      <c r="P5" s="2" t="s">
        <v>3</v>
      </c>
      <c r="Q5" s="2" t="s">
        <v>4</v>
      </c>
      <c r="R5" s="2" t="s">
        <v>5</v>
      </c>
      <c r="T5" s="4" t="s">
        <v>8</v>
      </c>
    </row>
    <row r="6" spans="10:28" hidden="1" x14ac:dyDescent="0.25">
      <c r="L6" s="7">
        <v>1</v>
      </c>
      <c r="M6" s="7">
        <v>1</v>
      </c>
      <c r="N6" s="1">
        <v>2</v>
      </c>
      <c r="O6" s="7">
        <v>25</v>
      </c>
      <c r="P6" s="7">
        <v>200</v>
      </c>
      <c r="Q6" s="1">
        <v>0</v>
      </c>
      <c r="R6" s="1">
        <v>10</v>
      </c>
      <c r="T6" s="1">
        <v>20</v>
      </c>
    </row>
    <row r="7" spans="10:28" hidden="1" x14ac:dyDescent="0.25">
      <c r="L7" s="7">
        <v>10</v>
      </c>
      <c r="M7" s="7">
        <v>100</v>
      </c>
      <c r="N7" s="1">
        <v>9</v>
      </c>
      <c r="O7" s="7">
        <v>150</v>
      </c>
      <c r="P7" s="7">
        <v>2000</v>
      </c>
      <c r="Q7" s="1">
        <v>90</v>
      </c>
      <c r="R7" s="1">
        <v>150</v>
      </c>
      <c r="T7" s="1">
        <v>200</v>
      </c>
    </row>
    <row r="8" spans="10:28" hidden="1" x14ac:dyDescent="0.25"/>
    <row r="9" spans="10:28" hidden="1" x14ac:dyDescent="0.25">
      <c r="L9" s="8">
        <v>10</v>
      </c>
      <c r="M9" s="8">
        <v>100</v>
      </c>
      <c r="N9" s="9"/>
      <c r="O9" s="8">
        <v>140</v>
      </c>
      <c r="P9" s="8">
        <v>900</v>
      </c>
    </row>
    <row r="10" spans="10:28" hidden="1" x14ac:dyDescent="0.25">
      <c r="T10" s="1" t="s">
        <v>9</v>
      </c>
    </row>
    <row r="11" spans="10:28" hidden="1" x14ac:dyDescent="0.25">
      <c r="J11" s="8"/>
      <c r="K11" s="4">
        <f>(300*L9)*(80*M9)</f>
        <v>24000000</v>
      </c>
      <c r="L11" s="4">
        <f ca="1">(L$9*300)+(L$12*L$9/10)</f>
        <v>3001</v>
      </c>
      <c r="M11" s="4">
        <f ca="1">(800*M$9)+(M$12*M$9/20)</f>
        <v>79995</v>
      </c>
      <c r="O11" s="4">
        <f ca="1">(0.6*(-60)*O$9)+(O$12*O$9/20)</f>
        <v>-5047</v>
      </c>
      <c r="P11" s="4">
        <f ca="1">(0.05*15*P$9)+(P$12*P$9/30)</f>
        <v>675</v>
      </c>
      <c r="S11" s="4">
        <f ca="1">RANDBETWEEN(-9,9)</f>
        <v>-5</v>
      </c>
      <c r="T11" s="8">
        <f ca="1">(($K$11+$L$11+$M$11+$O$11+$P$11+$O$13+$O$15)/1000000000)+$S$11+170</f>
        <v>36.491312010000001</v>
      </c>
    </row>
    <row r="12" spans="10:28" hidden="1" x14ac:dyDescent="0.25">
      <c r="L12" s="8">
        <f ca="1">RANDBETWEEN(-1,1)</f>
        <v>1</v>
      </c>
      <c r="M12" s="8">
        <f ca="1">RANDBETWEEN(-1,1)</f>
        <v>-1</v>
      </c>
      <c r="O12" s="8">
        <f ca="1">RANDBETWEEN(-1,1)</f>
        <v>-1</v>
      </c>
      <c r="P12" s="8">
        <f ca="1">RANDBETWEEN(-1,1)</f>
        <v>0</v>
      </c>
      <c r="S12" s="8"/>
      <c r="T12" s="1" t="s">
        <v>43</v>
      </c>
    </row>
    <row r="13" spans="10:28" hidden="1" x14ac:dyDescent="0.25">
      <c r="O13" s="4">
        <f ca="1">($O$11^3)+($O$14*$O$9/20)</f>
        <v>-128558238823</v>
      </c>
      <c r="T13" s="8">
        <f ca="1">IF($T$11&lt;1,1,IF($T$11&gt;250,250,$T$11))</f>
        <v>36.491312010000001</v>
      </c>
    </row>
    <row r="14" spans="10:28" hidden="1" x14ac:dyDescent="0.25">
      <c r="O14" s="8">
        <f ca="1">RANDBETWEEN(-1,1)</f>
        <v>0</v>
      </c>
    </row>
    <row r="15" spans="10:28" x14ac:dyDescent="0.25">
      <c r="O15" s="4">
        <f ca="1">($O$11^2)+($O$16*$O$9/20)</f>
        <v>25472209</v>
      </c>
    </row>
    <row r="16" spans="10:28" x14ac:dyDescent="0.25">
      <c r="O16" s="8">
        <f ca="1">RANDBETWEEN(-1,1)</f>
        <v>0</v>
      </c>
      <c r="U16" s="15" t="s">
        <v>56</v>
      </c>
      <c r="V16" s="7">
        <v>1</v>
      </c>
      <c r="W16" s="7">
        <v>1</v>
      </c>
      <c r="X16" s="7">
        <v>2</v>
      </c>
      <c r="Y16" s="7">
        <v>25</v>
      </c>
      <c r="Z16" s="7">
        <v>200</v>
      </c>
      <c r="AA16" s="7">
        <v>0</v>
      </c>
      <c r="AB16" s="7">
        <v>10</v>
      </c>
    </row>
    <row r="17" spans="1:32" x14ac:dyDescent="0.25">
      <c r="U17" s="15" t="s">
        <v>55</v>
      </c>
      <c r="V17" s="7">
        <v>10</v>
      </c>
      <c r="W17" s="7">
        <v>100</v>
      </c>
      <c r="X17" s="7">
        <v>9</v>
      </c>
      <c r="Y17" s="7">
        <v>150</v>
      </c>
      <c r="Z17" s="7">
        <v>2000</v>
      </c>
      <c r="AA17" s="7">
        <v>90</v>
      </c>
      <c r="AB17" s="7">
        <v>150</v>
      </c>
    </row>
    <row r="18" spans="1:32" x14ac:dyDescent="0.25">
      <c r="K18" s="10" t="s">
        <v>23</v>
      </c>
      <c r="L18" s="10" t="s">
        <v>16</v>
      </c>
      <c r="M18" s="10" t="s">
        <v>17</v>
      </c>
      <c r="N18" s="10" t="s">
        <v>18</v>
      </c>
      <c r="O18" s="10" t="s">
        <v>19</v>
      </c>
      <c r="P18" s="10" t="s">
        <v>20</v>
      </c>
      <c r="Q18" s="10" t="s">
        <v>21</v>
      </c>
      <c r="R18" s="10" t="s">
        <v>22</v>
      </c>
      <c r="V18" s="10" t="s">
        <v>16</v>
      </c>
      <c r="W18" s="10" t="s">
        <v>17</v>
      </c>
      <c r="X18" s="10" t="s">
        <v>18</v>
      </c>
      <c r="Y18" s="10" t="s">
        <v>19</v>
      </c>
      <c r="Z18" s="10" t="s">
        <v>20</v>
      </c>
      <c r="AA18" s="10" t="s">
        <v>21</v>
      </c>
      <c r="AB18" s="10" t="s">
        <v>22</v>
      </c>
    </row>
    <row r="19" spans="1:32" x14ac:dyDescent="0.25">
      <c r="L19" s="1" t="s">
        <v>14</v>
      </c>
      <c r="M19" s="1" t="s">
        <v>11</v>
      </c>
      <c r="N19" s="1" t="s">
        <v>13</v>
      </c>
      <c r="O19" s="1" t="s">
        <v>12</v>
      </c>
      <c r="P19" s="1" t="s">
        <v>3</v>
      </c>
      <c r="Q19" s="1" t="s">
        <v>11</v>
      </c>
      <c r="R19" s="1" t="s">
        <v>10</v>
      </c>
      <c r="V19" s="1" t="s">
        <v>14</v>
      </c>
      <c r="W19" s="1" t="s">
        <v>11</v>
      </c>
      <c r="X19" s="1" t="s">
        <v>13</v>
      </c>
      <c r="Y19" s="1" t="s">
        <v>12</v>
      </c>
      <c r="Z19" s="1" t="s">
        <v>3</v>
      </c>
      <c r="AA19" s="1" t="s">
        <v>11</v>
      </c>
      <c r="AB19" s="1" t="s">
        <v>10</v>
      </c>
    </row>
    <row r="20" spans="1:32" ht="46.5" customHeight="1" x14ac:dyDescent="0.25">
      <c r="A20" s="10" t="s">
        <v>47</v>
      </c>
      <c r="B20" s="10" t="s">
        <v>48</v>
      </c>
      <c r="C20" s="10" t="s">
        <v>49</v>
      </c>
      <c r="D20" s="10" t="s">
        <v>50</v>
      </c>
      <c r="E20" s="10" t="s">
        <v>51</v>
      </c>
      <c r="F20" s="10" t="s">
        <v>52</v>
      </c>
      <c r="G20" s="10" t="s">
        <v>53</v>
      </c>
      <c r="H20" s="10" t="s">
        <v>54</v>
      </c>
      <c r="I20" s="10" t="s">
        <v>60</v>
      </c>
      <c r="J20" s="10" t="s">
        <v>59</v>
      </c>
      <c r="K20" s="10" t="s">
        <v>15</v>
      </c>
      <c r="L20" s="13" t="s">
        <v>6</v>
      </c>
      <c r="M20" s="13" t="s">
        <v>0</v>
      </c>
      <c r="N20" s="13" t="s">
        <v>1</v>
      </c>
      <c r="O20" s="13" t="s">
        <v>2</v>
      </c>
      <c r="P20" s="13" t="s">
        <v>3</v>
      </c>
      <c r="Q20" s="13" t="s">
        <v>4</v>
      </c>
      <c r="R20" s="13" t="s">
        <v>5</v>
      </c>
      <c r="S20" s="10"/>
      <c r="T20" s="10"/>
      <c r="U20" s="10" t="s">
        <v>46</v>
      </c>
      <c r="V20" s="13" t="s">
        <v>6</v>
      </c>
      <c r="W20" s="13" t="s">
        <v>0</v>
      </c>
      <c r="X20" s="13" t="s">
        <v>1</v>
      </c>
      <c r="Y20" s="13" t="s">
        <v>2</v>
      </c>
      <c r="Z20" s="13" t="s">
        <v>3</v>
      </c>
      <c r="AA20" s="13" t="s">
        <v>4</v>
      </c>
      <c r="AB20" s="13" t="s">
        <v>5</v>
      </c>
      <c r="AC20" s="19" t="s">
        <v>57</v>
      </c>
      <c r="AD20" s="19" t="s">
        <v>58</v>
      </c>
      <c r="AE20" s="19" t="s">
        <v>57</v>
      </c>
      <c r="AF20" s="19" t="s">
        <v>58</v>
      </c>
    </row>
    <row r="21" spans="1:32" x14ac:dyDescent="0.25">
      <c r="A21" s="11">
        <f ca="1">(RANDBETWEEN(-1000,1000))/1000</f>
        <v>-0.71</v>
      </c>
      <c r="B21" s="11">
        <f t="shared" ref="B21:F36" ca="1" si="0">(RANDBETWEEN(-1000,1000))/1000</f>
        <v>9.6000000000000002E-2</v>
      </c>
      <c r="C21" s="11">
        <f t="shared" ca="1" si="0"/>
        <v>0.504</v>
      </c>
      <c r="D21" s="11">
        <f t="shared" ca="1" si="0"/>
        <v>0.628</v>
      </c>
      <c r="E21" s="11">
        <f t="shared" ca="1" si="0"/>
        <v>-0.97599999999999998</v>
      </c>
      <c r="F21" s="11">
        <f t="shared" ca="1" si="0"/>
        <v>0.97599999999999998</v>
      </c>
      <c r="G21" s="12">
        <f ca="1">(RANDBETWEEN(-9000,9000))/1000</f>
        <v>3.31</v>
      </c>
      <c r="H21" s="12">
        <f ca="1">(RANDBETWEEN(-9000,9000))/100</f>
        <v>52.47</v>
      </c>
      <c r="I21" s="20">
        <f ca="1">(O21^2)+(F21*Y21/20)</f>
        <v>0</v>
      </c>
      <c r="J21" s="20">
        <f ca="1">(O21^3)+(E21*Y21/20)</f>
        <v>0</v>
      </c>
      <c r="K21" s="20">
        <f>(300000*V21)*(80000*W21)</f>
        <v>0</v>
      </c>
      <c r="L21" s="20">
        <f ca="1">(V21*300)+(A21*V21/10)</f>
        <v>0</v>
      </c>
      <c r="M21" s="20">
        <f ca="1">(800*W21)+(B21*W21/20)</f>
        <v>0</v>
      </c>
      <c r="N21" s="17"/>
      <c r="O21" s="20">
        <f ca="1">(0.6*(-60)*Y21)+(C21*Y21/20)</f>
        <v>0</v>
      </c>
      <c r="P21" s="20">
        <f ca="1">(0.05*15*Z21)+(D21*Z21/30)</f>
        <v>0</v>
      </c>
      <c r="Q21" s="17"/>
      <c r="R21" s="17"/>
      <c r="S21" s="21">
        <f ca="1">((K21+L21+M21+O21+P21+I21+J21)/100000000000)+G21+50</f>
        <v>53.31</v>
      </c>
      <c r="T21" s="16">
        <f ca="1">((K21+L21+M21+O21+P21+I21+J21)/100000000000)+H21+50</f>
        <v>102.47</v>
      </c>
      <c r="U21" s="1">
        <v>1</v>
      </c>
      <c r="V21" s="22">
        <v>0</v>
      </c>
      <c r="W21" s="22">
        <v>0</v>
      </c>
      <c r="X21" s="22">
        <v>0</v>
      </c>
      <c r="Y21" s="22">
        <v>0</v>
      </c>
      <c r="Z21" s="22">
        <v>0</v>
      </c>
      <c r="AA21" s="22">
        <v>0</v>
      </c>
      <c r="AB21" s="22">
        <v>0</v>
      </c>
      <c r="AC21" s="16">
        <f>IF(SUM(V21:AB21)=0,0,(IF(S21&lt;1,1,IF(S21&gt;250,250,S21))))</f>
        <v>0</v>
      </c>
      <c r="AD21" s="16">
        <f>IF(SUM(V21:AB21)=0,0,(IF(T21&lt;1,1,IF(T21&gt;250,250,T21))))</f>
        <v>0</v>
      </c>
      <c r="AE21" s="18">
        <f>AC21</f>
        <v>0</v>
      </c>
      <c r="AF21" s="18">
        <f>AD21</f>
        <v>0</v>
      </c>
    </row>
    <row r="22" spans="1:32" x14ac:dyDescent="0.25">
      <c r="A22" s="11">
        <f t="shared" ref="A22:F53" ca="1" si="1">(RANDBETWEEN(-1000,1000))/1000</f>
        <v>6.4000000000000001E-2</v>
      </c>
      <c r="B22" s="11">
        <f t="shared" ca="1" si="0"/>
        <v>0.40200000000000002</v>
      </c>
      <c r="C22" s="11">
        <f t="shared" ca="1" si="0"/>
        <v>0.58099999999999996</v>
      </c>
      <c r="D22" s="11">
        <f t="shared" ca="1" si="0"/>
        <v>-0.747</v>
      </c>
      <c r="E22" s="11">
        <f t="shared" ca="1" si="0"/>
        <v>0.42499999999999999</v>
      </c>
      <c r="F22" s="11">
        <f t="shared" ca="1" si="0"/>
        <v>-0.77</v>
      </c>
      <c r="G22" s="12">
        <f t="shared" ref="G22:G53" ca="1" si="2">(RANDBETWEEN(-9000,9000))/1000</f>
        <v>-0.70299999999999996</v>
      </c>
      <c r="H22" s="12">
        <f t="shared" ref="H22:H70" ca="1" si="3">(RANDBETWEEN(-9000,9000))/100</f>
        <v>-8.0299999999999994</v>
      </c>
      <c r="I22" s="20">
        <f t="shared" ref="I22:I70" ca="1" si="4">(O22^2)+(F22*Y22/20)</f>
        <v>0</v>
      </c>
      <c r="J22" s="20">
        <f t="shared" ref="J22:J70" ca="1" si="5">(O22^3)+(E22*Y22/20)</f>
        <v>0</v>
      </c>
      <c r="K22" s="20">
        <f t="shared" ref="K22:K70" si="6">(300000*V22)*(80000*W22)</f>
        <v>0</v>
      </c>
      <c r="L22" s="20">
        <f t="shared" ref="L22:L70" ca="1" si="7">(V22*300)+(A22*V22/10)</f>
        <v>0</v>
      </c>
      <c r="M22" s="20">
        <f t="shared" ref="M22:M70" ca="1" si="8">(800*W22)+(B22*W22/20)</f>
        <v>0</v>
      </c>
      <c r="N22" s="17"/>
      <c r="O22" s="20">
        <f t="shared" ref="O22:O70" ca="1" si="9">(0.6*(-60)*Y22)+(C22*Y22/20)</f>
        <v>0</v>
      </c>
      <c r="P22" s="20">
        <f t="shared" ref="P22:P70" ca="1" si="10">(0.05*15*Z22)+(D22*Z22/30)</f>
        <v>0</v>
      </c>
      <c r="Q22" s="17"/>
      <c r="R22" s="17"/>
      <c r="S22" s="16">
        <f t="shared" ref="S22:S70" ca="1" si="11">((K22+L22+M22+O22+P22+I22+J22)/100000000000)+G22+50</f>
        <v>49.296999999999997</v>
      </c>
      <c r="T22" s="16">
        <f t="shared" ref="T22:T70" ca="1" si="12">((K22+L22+M22+O22+P22+I22+J22)/100000000000)+H22+50</f>
        <v>41.97</v>
      </c>
      <c r="U22" s="1">
        <f>U21+1</f>
        <v>2</v>
      </c>
      <c r="V22" s="22">
        <v>0</v>
      </c>
      <c r="W22" s="22">
        <v>0</v>
      </c>
      <c r="X22" s="22">
        <v>0</v>
      </c>
      <c r="Y22" s="22">
        <v>0</v>
      </c>
      <c r="Z22" s="22">
        <v>0</v>
      </c>
      <c r="AA22" s="22">
        <v>0</v>
      </c>
      <c r="AB22" s="22">
        <v>0</v>
      </c>
      <c r="AC22" s="16">
        <f t="shared" ref="AC22:AC70" si="13">IF(SUM(V22:AB22)=0,0,(IF(S22&lt;1,1,IF(S22&gt;250,250,S22))))</f>
        <v>0</v>
      </c>
      <c r="AD22" s="16">
        <f t="shared" ref="AD22:AD70" si="14">IF(SUM(V22:AB22)=0,0,(IF(T22&lt;1,1,IF(T22&gt;250,250,T22))))</f>
        <v>0</v>
      </c>
      <c r="AE22" s="18">
        <f t="shared" ref="AE22:AE70" si="15">AC22</f>
        <v>0</v>
      </c>
      <c r="AF22" s="18">
        <f t="shared" ref="AF22:AF70" si="16">AD22</f>
        <v>0</v>
      </c>
    </row>
    <row r="23" spans="1:32" x14ac:dyDescent="0.25">
      <c r="A23" s="11">
        <f t="shared" ca="1" si="1"/>
        <v>-0.90900000000000003</v>
      </c>
      <c r="B23" s="11">
        <f t="shared" ca="1" si="0"/>
        <v>-0.438</v>
      </c>
      <c r="C23" s="11">
        <f t="shared" ca="1" si="0"/>
        <v>-0.17499999999999999</v>
      </c>
      <c r="D23" s="11">
        <f t="shared" ca="1" si="0"/>
        <v>-0.379</v>
      </c>
      <c r="E23" s="11">
        <f t="shared" ca="1" si="0"/>
        <v>0.51500000000000001</v>
      </c>
      <c r="F23" s="11">
        <f t="shared" ca="1" si="0"/>
        <v>0.28799999999999998</v>
      </c>
      <c r="G23" s="12">
        <f t="shared" ca="1" si="2"/>
        <v>-1.732</v>
      </c>
      <c r="H23" s="12">
        <f t="shared" ca="1" si="3"/>
        <v>-80.23</v>
      </c>
      <c r="I23" s="20">
        <f t="shared" ca="1" si="4"/>
        <v>0</v>
      </c>
      <c r="J23" s="20">
        <f t="shared" ca="1" si="5"/>
        <v>0</v>
      </c>
      <c r="K23" s="20">
        <f t="shared" si="6"/>
        <v>0</v>
      </c>
      <c r="L23" s="20">
        <f t="shared" ca="1" si="7"/>
        <v>0</v>
      </c>
      <c r="M23" s="20">
        <f t="shared" ca="1" si="8"/>
        <v>0</v>
      </c>
      <c r="N23" s="17"/>
      <c r="O23" s="20">
        <f t="shared" ca="1" si="9"/>
        <v>0</v>
      </c>
      <c r="P23" s="20">
        <f t="shared" ca="1" si="10"/>
        <v>0</v>
      </c>
      <c r="Q23" s="17"/>
      <c r="R23" s="17"/>
      <c r="S23" s="16">
        <f t="shared" ca="1" si="11"/>
        <v>48.268000000000001</v>
      </c>
      <c r="T23" s="16">
        <f t="shared" ca="1" si="12"/>
        <v>-30.230000000000004</v>
      </c>
      <c r="U23" s="1">
        <f t="shared" ref="U23:U70" si="17">U22+1</f>
        <v>3</v>
      </c>
      <c r="V23" s="22">
        <v>0</v>
      </c>
      <c r="W23" s="22">
        <v>0</v>
      </c>
      <c r="X23" s="22">
        <v>0</v>
      </c>
      <c r="Y23" s="22">
        <v>0</v>
      </c>
      <c r="Z23" s="22">
        <v>0</v>
      </c>
      <c r="AA23" s="22">
        <v>0</v>
      </c>
      <c r="AB23" s="22">
        <v>0</v>
      </c>
      <c r="AC23" s="16">
        <f t="shared" si="13"/>
        <v>0</v>
      </c>
      <c r="AD23" s="16">
        <f t="shared" si="14"/>
        <v>0</v>
      </c>
      <c r="AE23" s="18">
        <f t="shared" si="15"/>
        <v>0</v>
      </c>
      <c r="AF23" s="18">
        <f t="shared" si="16"/>
        <v>0</v>
      </c>
    </row>
    <row r="24" spans="1:32" x14ac:dyDescent="0.25">
      <c r="A24" s="11">
        <f t="shared" ca="1" si="1"/>
        <v>0.53900000000000003</v>
      </c>
      <c r="B24" s="11">
        <f t="shared" ca="1" si="0"/>
        <v>-0.68500000000000005</v>
      </c>
      <c r="C24" s="11">
        <f t="shared" ca="1" si="0"/>
        <v>-0.64200000000000002</v>
      </c>
      <c r="D24" s="11">
        <f t="shared" ca="1" si="0"/>
        <v>-0.51500000000000001</v>
      </c>
      <c r="E24" s="11">
        <f t="shared" ca="1" si="0"/>
        <v>0.91300000000000003</v>
      </c>
      <c r="F24" s="11">
        <f t="shared" ca="1" si="0"/>
        <v>0.16</v>
      </c>
      <c r="G24" s="12">
        <f t="shared" ca="1" si="2"/>
        <v>6.89</v>
      </c>
      <c r="H24" s="12">
        <f t="shared" ca="1" si="3"/>
        <v>-40.01</v>
      </c>
      <c r="I24" s="20">
        <f t="shared" ca="1" si="4"/>
        <v>0</v>
      </c>
      <c r="J24" s="20">
        <f t="shared" ca="1" si="5"/>
        <v>0</v>
      </c>
      <c r="K24" s="20">
        <f t="shared" si="6"/>
        <v>0</v>
      </c>
      <c r="L24" s="20">
        <f t="shared" ca="1" si="7"/>
        <v>0</v>
      </c>
      <c r="M24" s="20">
        <f t="shared" ca="1" si="8"/>
        <v>0</v>
      </c>
      <c r="N24" s="17"/>
      <c r="O24" s="20">
        <f t="shared" ca="1" si="9"/>
        <v>0</v>
      </c>
      <c r="P24" s="20">
        <f t="shared" ca="1" si="10"/>
        <v>0</v>
      </c>
      <c r="Q24" s="17"/>
      <c r="R24" s="17"/>
      <c r="S24" s="16">
        <f t="shared" ca="1" si="11"/>
        <v>56.89</v>
      </c>
      <c r="T24" s="16">
        <f t="shared" ca="1" si="12"/>
        <v>9.990000000000002</v>
      </c>
      <c r="U24" s="1">
        <f t="shared" si="17"/>
        <v>4</v>
      </c>
      <c r="V24" s="22">
        <v>0</v>
      </c>
      <c r="W24" s="22">
        <v>0</v>
      </c>
      <c r="X24" s="22">
        <v>0</v>
      </c>
      <c r="Y24" s="22">
        <v>0</v>
      </c>
      <c r="Z24" s="22">
        <v>0</v>
      </c>
      <c r="AA24" s="22">
        <v>0</v>
      </c>
      <c r="AB24" s="22">
        <v>0</v>
      </c>
      <c r="AC24" s="16">
        <f t="shared" si="13"/>
        <v>0</v>
      </c>
      <c r="AD24" s="16">
        <f t="shared" si="14"/>
        <v>0</v>
      </c>
      <c r="AE24" s="18">
        <f t="shared" si="15"/>
        <v>0</v>
      </c>
      <c r="AF24" s="18">
        <f t="shared" si="16"/>
        <v>0</v>
      </c>
    </row>
    <row r="25" spans="1:32" x14ac:dyDescent="0.25">
      <c r="A25" s="11">
        <f t="shared" ca="1" si="1"/>
        <v>-0.35399999999999998</v>
      </c>
      <c r="B25" s="11">
        <f t="shared" ca="1" si="0"/>
        <v>1.2E-2</v>
      </c>
      <c r="C25" s="11">
        <f t="shared" ca="1" si="0"/>
        <v>0.96399999999999997</v>
      </c>
      <c r="D25" s="11">
        <f t="shared" ca="1" si="0"/>
        <v>0.94199999999999995</v>
      </c>
      <c r="E25" s="11">
        <f t="shared" ca="1" si="0"/>
        <v>0.45100000000000001</v>
      </c>
      <c r="F25" s="11">
        <f t="shared" ca="1" si="0"/>
        <v>-0.25800000000000001</v>
      </c>
      <c r="G25" s="12">
        <f t="shared" ca="1" si="2"/>
        <v>0.23599999999999999</v>
      </c>
      <c r="H25" s="12">
        <f t="shared" ca="1" si="3"/>
        <v>-85.41</v>
      </c>
      <c r="I25" s="20">
        <f t="shared" ca="1" si="4"/>
        <v>0</v>
      </c>
      <c r="J25" s="20">
        <f t="shared" ca="1" si="5"/>
        <v>0</v>
      </c>
      <c r="K25" s="20">
        <f t="shared" si="6"/>
        <v>0</v>
      </c>
      <c r="L25" s="20">
        <f t="shared" ca="1" si="7"/>
        <v>0</v>
      </c>
      <c r="M25" s="20">
        <f t="shared" ca="1" si="8"/>
        <v>0</v>
      </c>
      <c r="N25" s="17"/>
      <c r="O25" s="20">
        <f t="shared" ca="1" si="9"/>
        <v>0</v>
      </c>
      <c r="P25" s="20">
        <f t="shared" ca="1" si="10"/>
        <v>0</v>
      </c>
      <c r="Q25" s="17"/>
      <c r="R25" s="17"/>
      <c r="S25" s="16">
        <f t="shared" ca="1" si="11"/>
        <v>50.235999999999997</v>
      </c>
      <c r="T25" s="16">
        <f t="shared" ca="1" si="12"/>
        <v>-35.409999999999997</v>
      </c>
      <c r="U25" s="1">
        <f t="shared" si="17"/>
        <v>5</v>
      </c>
      <c r="V25" s="22">
        <v>0</v>
      </c>
      <c r="W25" s="22">
        <v>0</v>
      </c>
      <c r="X25" s="22">
        <v>0</v>
      </c>
      <c r="Y25" s="22">
        <v>0</v>
      </c>
      <c r="Z25" s="22">
        <v>0</v>
      </c>
      <c r="AA25" s="22">
        <v>0</v>
      </c>
      <c r="AB25" s="22">
        <v>0</v>
      </c>
      <c r="AC25" s="16">
        <f t="shared" si="13"/>
        <v>0</v>
      </c>
      <c r="AD25" s="16">
        <f t="shared" si="14"/>
        <v>0</v>
      </c>
      <c r="AE25" s="18">
        <f t="shared" si="15"/>
        <v>0</v>
      </c>
      <c r="AF25" s="18">
        <f t="shared" si="16"/>
        <v>0</v>
      </c>
    </row>
    <row r="26" spans="1:32" x14ac:dyDescent="0.25">
      <c r="A26" s="11">
        <f t="shared" ca="1" si="1"/>
        <v>0.875</v>
      </c>
      <c r="B26" s="11">
        <f t="shared" ca="1" si="0"/>
        <v>0.65300000000000002</v>
      </c>
      <c r="C26" s="11">
        <f t="shared" ca="1" si="0"/>
        <v>-0.85199999999999998</v>
      </c>
      <c r="D26" s="11">
        <f t="shared" ca="1" si="0"/>
        <v>0.68700000000000006</v>
      </c>
      <c r="E26" s="11">
        <f t="shared" ca="1" si="0"/>
        <v>2E-3</v>
      </c>
      <c r="F26" s="11">
        <f t="shared" ca="1" si="0"/>
        <v>-0.71599999999999997</v>
      </c>
      <c r="G26" s="12">
        <f t="shared" ca="1" si="2"/>
        <v>-5.9710000000000001</v>
      </c>
      <c r="H26" s="12">
        <f t="shared" ca="1" si="3"/>
        <v>-24.34</v>
      </c>
      <c r="I26" s="20">
        <f t="shared" ca="1" si="4"/>
        <v>0</v>
      </c>
      <c r="J26" s="20">
        <f t="shared" ca="1" si="5"/>
        <v>0</v>
      </c>
      <c r="K26" s="20">
        <f t="shared" si="6"/>
        <v>0</v>
      </c>
      <c r="L26" s="20">
        <f t="shared" ca="1" si="7"/>
        <v>0</v>
      </c>
      <c r="M26" s="20">
        <f t="shared" ca="1" si="8"/>
        <v>0</v>
      </c>
      <c r="N26" s="17"/>
      <c r="O26" s="20">
        <f t="shared" ca="1" si="9"/>
        <v>0</v>
      </c>
      <c r="P26" s="20">
        <f t="shared" ca="1" si="10"/>
        <v>0</v>
      </c>
      <c r="Q26" s="17"/>
      <c r="R26" s="17"/>
      <c r="S26" s="16">
        <f t="shared" ca="1" si="11"/>
        <v>44.028999999999996</v>
      </c>
      <c r="T26" s="16">
        <f t="shared" ca="1" si="12"/>
        <v>25.66</v>
      </c>
      <c r="U26" s="1">
        <f t="shared" si="17"/>
        <v>6</v>
      </c>
      <c r="V26" s="22">
        <v>0</v>
      </c>
      <c r="W26" s="22">
        <v>0</v>
      </c>
      <c r="X26" s="22">
        <v>0</v>
      </c>
      <c r="Y26" s="22">
        <v>0</v>
      </c>
      <c r="Z26" s="22">
        <v>0</v>
      </c>
      <c r="AA26" s="22">
        <v>0</v>
      </c>
      <c r="AB26" s="22">
        <v>0</v>
      </c>
      <c r="AC26" s="16">
        <f t="shared" si="13"/>
        <v>0</v>
      </c>
      <c r="AD26" s="16">
        <f t="shared" si="14"/>
        <v>0</v>
      </c>
      <c r="AE26" s="18">
        <f t="shared" si="15"/>
        <v>0</v>
      </c>
      <c r="AF26" s="18">
        <f t="shared" si="16"/>
        <v>0</v>
      </c>
    </row>
    <row r="27" spans="1:32" x14ac:dyDescent="0.25">
      <c r="A27" s="11">
        <f t="shared" ca="1" si="1"/>
        <v>0.32200000000000001</v>
      </c>
      <c r="B27" s="11">
        <f t="shared" ca="1" si="0"/>
        <v>-0.70799999999999996</v>
      </c>
      <c r="C27" s="11">
        <f t="shared" ca="1" si="0"/>
        <v>-0.41699999999999998</v>
      </c>
      <c r="D27" s="11">
        <f t="shared" ca="1" si="0"/>
        <v>-0.34300000000000003</v>
      </c>
      <c r="E27" s="11">
        <f t="shared" ca="1" si="0"/>
        <v>-0.96799999999999997</v>
      </c>
      <c r="F27" s="11">
        <f t="shared" ca="1" si="0"/>
        <v>0.38100000000000001</v>
      </c>
      <c r="G27" s="12">
        <f t="shared" ca="1" si="2"/>
        <v>3.6259999999999999</v>
      </c>
      <c r="H27" s="12">
        <f t="shared" ca="1" si="3"/>
        <v>-24.22</v>
      </c>
      <c r="I27" s="20">
        <f t="shared" ca="1" si="4"/>
        <v>0</v>
      </c>
      <c r="J27" s="20">
        <f t="shared" ca="1" si="5"/>
        <v>0</v>
      </c>
      <c r="K27" s="20">
        <f t="shared" si="6"/>
        <v>0</v>
      </c>
      <c r="L27" s="20">
        <f t="shared" ca="1" si="7"/>
        <v>0</v>
      </c>
      <c r="M27" s="20">
        <f t="shared" ca="1" si="8"/>
        <v>0</v>
      </c>
      <c r="N27" s="17"/>
      <c r="O27" s="20">
        <f t="shared" ca="1" si="9"/>
        <v>0</v>
      </c>
      <c r="P27" s="20">
        <f t="shared" ca="1" si="10"/>
        <v>0</v>
      </c>
      <c r="Q27" s="17"/>
      <c r="R27" s="17"/>
      <c r="S27" s="16">
        <f t="shared" ca="1" si="11"/>
        <v>53.625999999999998</v>
      </c>
      <c r="T27" s="16">
        <f t="shared" ca="1" si="12"/>
        <v>25.78</v>
      </c>
      <c r="U27" s="1">
        <f t="shared" si="17"/>
        <v>7</v>
      </c>
      <c r="V27" s="22">
        <v>0</v>
      </c>
      <c r="W27" s="22">
        <v>0</v>
      </c>
      <c r="X27" s="22">
        <v>0</v>
      </c>
      <c r="Y27" s="22">
        <v>0</v>
      </c>
      <c r="Z27" s="22">
        <v>0</v>
      </c>
      <c r="AA27" s="22">
        <v>0</v>
      </c>
      <c r="AB27" s="22">
        <v>0</v>
      </c>
      <c r="AC27" s="16">
        <f t="shared" si="13"/>
        <v>0</v>
      </c>
      <c r="AD27" s="16">
        <f t="shared" si="14"/>
        <v>0</v>
      </c>
      <c r="AE27" s="18">
        <f t="shared" si="15"/>
        <v>0</v>
      </c>
      <c r="AF27" s="18">
        <f t="shared" si="16"/>
        <v>0</v>
      </c>
    </row>
    <row r="28" spans="1:32" x14ac:dyDescent="0.25">
      <c r="A28" s="11">
        <f t="shared" ca="1" si="1"/>
        <v>0.81</v>
      </c>
      <c r="B28" s="11">
        <f t="shared" ca="1" si="0"/>
        <v>0.66200000000000003</v>
      </c>
      <c r="C28" s="11">
        <f t="shared" ca="1" si="0"/>
        <v>-0.84199999999999997</v>
      </c>
      <c r="D28" s="11">
        <f t="shared" ca="1" si="0"/>
        <v>-0.68100000000000005</v>
      </c>
      <c r="E28" s="11">
        <f t="shared" ca="1" si="0"/>
        <v>0.49399999999999999</v>
      </c>
      <c r="F28" s="11">
        <f t="shared" ca="1" si="0"/>
        <v>-0.96199999999999997</v>
      </c>
      <c r="G28" s="12">
        <f t="shared" ca="1" si="2"/>
        <v>0.125</v>
      </c>
      <c r="H28" s="12">
        <f t="shared" ca="1" si="3"/>
        <v>7.56</v>
      </c>
      <c r="I28" s="20">
        <f t="shared" ca="1" si="4"/>
        <v>0</v>
      </c>
      <c r="J28" s="20">
        <f t="shared" ca="1" si="5"/>
        <v>0</v>
      </c>
      <c r="K28" s="20">
        <f t="shared" si="6"/>
        <v>0</v>
      </c>
      <c r="L28" s="20">
        <f t="shared" ca="1" si="7"/>
        <v>0</v>
      </c>
      <c r="M28" s="20">
        <f t="shared" ca="1" si="8"/>
        <v>0</v>
      </c>
      <c r="N28" s="17"/>
      <c r="O28" s="20">
        <f t="shared" ca="1" si="9"/>
        <v>0</v>
      </c>
      <c r="P28" s="20">
        <f t="shared" ca="1" si="10"/>
        <v>0</v>
      </c>
      <c r="Q28" s="17"/>
      <c r="R28" s="17"/>
      <c r="S28" s="16">
        <f t="shared" ca="1" si="11"/>
        <v>50.125</v>
      </c>
      <c r="T28" s="16">
        <f t="shared" ca="1" si="12"/>
        <v>57.56</v>
      </c>
      <c r="U28" s="1">
        <f t="shared" si="17"/>
        <v>8</v>
      </c>
      <c r="V28" s="22">
        <v>0</v>
      </c>
      <c r="W28" s="22">
        <v>0</v>
      </c>
      <c r="X28" s="22">
        <v>0</v>
      </c>
      <c r="Y28" s="22">
        <v>0</v>
      </c>
      <c r="Z28" s="22">
        <v>0</v>
      </c>
      <c r="AA28" s="22">
        <v>0</v>
      </c>
      <c r="AB28" s="22">
        <v>0</v>
      </c>
      <c r="AC28" s="16">
        <f t="shared" si="13"/>
        <v>0</v>
      </c>
      <c r="AD28" s="16">
        <f t="shared" si="14"/>
        <v>0</v>
      </c>
      <c r="AE28" s="18">
        <f t="shared" si="15"/>
        <v>0</v>
      </c>
      <c r="AF28" s="18">
        <f t="shared" si="16"/>
        <v>0</v>
      </c>
    </row>
    <row r="29" spans="1:32" x14ac:dyDescent="0.25">
      <c r="A29" s="11">
        <f t="shared" ca="1" si="1"/>
        <v>0.71899999999999997</v>
      </c>
      <c r="B29" s="11">
        <f t="shared" ca="1" si="0"/>
        <v>-0.85499999999999998</v>
      </c>
      <c r="C29" s="11">
        <f t="shared" ca="1" si="0"/>
        <v>5.0999999999999997E-2</v>
      </c>
      <c r="D29" s="11">
        <f t="shared" ca="1" si="0"/>
        <v>0.77600000000000002</v>
      </c>
      <c r="E29" s="11">
        <f t="shared" ca="1" si="0"/>
        <v>2E-3</v>
      </c>
      <c r="F29" s="11">
        <f t="shared" ca="1" si="0"/>
        <v>-0.55600000000000005</v>
      </c>
      <c r="G29" s="12">
        <f t="shared" ca="1" si="2"/>
        <v>1.51</v>
      </c>
      <c r="H29" s="12">
        <f t="shared" ca="1" si="3"/>
        <v>-50.34</v>
      </c>
      <c r="I29" s="20">
        <f t="shared" ca="1" si="4"/>
        <v>0</v>
      </c>
      <c r="J29" s="20">
        <f t="shared" ca="1" si="5"/>
        <v>0</v>
      </c>
      <c r="K29" s="20">
        <f t="shared" si="6"/>
        <v>0</v>
      </c>
      <c r="L29" s="20">
        <f t="shared" ca="1" si="7"/>
        <v>0</v>
      </c>
      <c r="M29" s="20">
        <f t="shared" ca="1" si="8"/>
        <v>0</v>
      </c>
      <c r="N29" s="17"/>
      <c r="O29" s="20">
        <f t="shared" ca="1" si="9"/>
        <v>0</v>
      </c>
      <c r="P29" s="20">
        <f t="shared" ca="1" si="10"/>
        <v>0</v>
      </c>
      <c r="Q29" s="17"/>
      <c r="R29" s="17"/>
      <c r="S29" s="16">
        <f t="shared" ca="1" si="11"/>
        <v>51.51</v>
      </c>
      <c r="T29" s="16">
        <f t="shared" ca="1" si="12"/>
        <v>-0.34000000000000341</v>
      </c>
      <c r="U29" s="1">
        <f t="shared" si="17"/>
        <v>9</v>
      </c>
      <c r="V29" s="22">
        <v>0</v>
      </c>
      <c r="W29" s="22">
        <v>0</v>
      </c>
      <c r="X29" s="22">
        <v>0</v>
      </c>
      <c r="Y29" s="22">
        <v>0</v>
      </c>
      <c r="Z29" s="22">
        <v>0</v>
      </c>
      <c r="AA29" s="22">
        <v>0</v>
      </c>
      <c r="AB29" s="22">
        <v>0</v>
      </c>
      <c r="AC29" s="16">
        <f t="shared" si="13"/>
        <v>0</v>
      </c>
      <c r="AD29" s="16">
        <f t="shared" si="14"/>
        <v>0</v>
      </c>
      <c r="AE29" s="18">
        <f t="shared" si="15"/>
        <v>0</v>
      </c>
      <c r="AF29" s="18">
        <f t="shared" si="16"/>
        <v>0</v>
      </c>
    </row>
    <row r="30" spans="1:32" x14ac:dyDescent="0.25">
      <c r="A30" s="11">
        <f t="shared" ca="1" si="1"/>
        <v>0.75800000000000001</v>
      </c>
      <c r="B30" s="11">
        <f t="shared" ca="1" si="0"/>
        <v>0.55000000000000004</v>
      </c>
      <c r="C30" s="11">
        <f t="shared" ca="1" si="0"/>
        <v>-0.97599999999999998</v>
      </c>
      <c r="D30" s="11">
        <f t="shared" ca="1" si="0"/>
        <v>-0.36299999999999999</v>
      </c>
      <c r="E30" s="11">
        <f t="shared" ca="1" si="0"/>
        <v>0.61</v>
      </c>
      <c r="F30" s="11">
        <f t="shared" ca="1" si="0"/>
        <v>-0.29899999999999999</v>
      </c>
      <c r="G30" s="12">
        <f t="shared" ca="1" si="2"/>
        <v>-6.1559999999999997</v>
      </c>
      <c r="H30" s="12">
        <f t="shared" ca="1" si="3"/>
        <v>-43.33</v>
      </c>
      <c r="I30" s="20">
        <f t="shared" ca="1" si="4"/>
        <v>0</v>
      </c>
      <c r="J30" s="20">
        <f t="shared" ca="1" si="5"/>
        <v>0</v>
      </c>
      <c r="K30" s="20">
        <f t="shared" si="6"/>
        <v>0</v>
      </c>
      <c r="L30" s="20">
        <f t="shared" ca="1" si="7"/>
        <v>0</v>
      </c>
      <c r="M30" s="20">
        <f t="shared" ca="1" si="8"/>
        <v>0</v>
      </c>
      <c r="N30" s="17"/>
      <c r="O30" s="20">
        <f t="shared" ca="1" si="9"/>
        <v>0</v>
      </c>
      <c r="P30" s="20">
        <f t="shared" ca="1" si="10"/>
        <v>0</v>
      </c>
      <c r="Q30" s="17"/>
      <c r="R30" s="17"/>
      <c r="S30" s="16">
        <f t="shared" ca="1" si="11"/>
        <v>43.844000000000001</v>
      </c>
      <c r="T30" s="16">
        <f t="shared" ca="1" si="12"/>
        <v>6.6700000000000017</v>
      </c>
      <c r="U30" s="1">
        <f t="shared" si="17"/>
        <v>10</v>
      </c>
      <c r="V30" s="22">
        <v>0</v>
      </c>
      <c r="W30" s="22">
        <v>0</v>
      </c>
      <c r="X30" s="22">
        <v>0</v>
      </c>
      <c r="Y30" s="22">
        <v>0</v>
      </c>
      <c r="Z30" s="22">
        <v>0</v>
      </c>
      <c r="AA30" s="22">
        <v>0</v>
      </c>
      <c r="AB30" s="22">
        <v>0</v>
      </c>
      <c r="AC30" s="16">
        <f t="shared" si="13"/>
        <v>0</v>
      </c>
      <c r="AD30" s="16">
        <f t="shared" si="14"/>
        <v>0</v>
      </c>
      <c r="AE30" s="18">
        <f t="shared" si="15"/>
        <v>0</v>
      </c>
      <c r="AF30" s="18">
        <f t="shared" si="16"/>
        <v>0</v>
      </c>
    </row>
    <row r="31" spans="1:32" x14ac:dyDescent="0.25">
      <c r="A31" s="11">
        <f t="shared" ca="1" si="1"/>
        <v>0.995</v>
      </c>
      <c r="B31" s="11">
        <f t="shared" ca="1" si="0"/>
        <v>0.113</v>
      </c>
      <c r="C31" s="11">
        <f t="shared" ca="1" si="0"/>
        <v>0.42</v>
      </c>
      <c r="D31" s="11">
        <f t="shared" ca="1" si="0"/>
        <v>0.26300000000000001</v>
      </c>
      <c r="E31" s="11">
        <f t="shared" ca="1" si="0"/>
        <v>-0.29799999999999999</v>
      </c>
      <c r="F31" s="11">
        <f t="shared" ca="1" si="0"/>
        <v>0.60499999999999998</v>
      </c>
      <c r="G31" s="12">
        <f t="shared" ca="1" si="2"/>
        <v>-7.5629999999999997</v>
      </c>
      <c r="H31" s="12">
        <f t="shared" ca="1" si="3"/>
        <v>18.04</v>
      </c>
      <c r="I31" s="20">
        <f t="shared" ca="1" si="4"/>
        <v>0</v>
      </c>
      <c r="J31" s="20">
        <f t="shared" ca="1" si="5"/>
        <v>0</v>
      </c>
      <c r="K31" s="20">
        <f t="shared" si="6"/>
        <v>0</v>
      </c>
      <c r="L31" s="20">
        <f t="shared" ca="1" si="7"/>
        <v>0</v>
      </c>
      <c r="M31" s="20">
        <f t="shared" ca="1" si="8"/>
        <v>0</v>
      </c>
      <c r="N31" s="17"/>
      <c r="O31" s="20">
        <f t="shared" ca="1" si="9"/>
        <v>0</v>
      </c>
      <c r="P31" s="20">
        <f t="shared" ca="1" si="10"/>
        <v>0</v>
      </c>
      <c r="Q31" s="17"/>
      <c r="R31" s="17"/>
      <c r="S31" s="16">
        <f t="shared" ca="1" si="11"/>
        <v>42.436999999999998</v>
      </c>
      <c r="T31" s="16">
        <f t="shared" ca="1" si="12"/>
        <v>68.039999999999992</v>
      </c>
      <c r="U31" s="1">
        <f t="shared" si="17"/>
        <v>11</v>
      </c>
      <c r="V31" s="22">
        <v>0</v>
      </c>
      <c r="W31" s="22">
        <v>0</v>
      </c>
      <c r="X31" s="22">
        <v>0</v>
      </c>
      <c r="Y31" s="22">
        <v>0</v>
      </c>
      <c r="Z31" s="22">
        <v>0</v>
      </c>
      <c r="AA31" s="22">
        <v>0</v>
      </c>
      <c r="AB31" s="22">
        <v>0</v>
      </c>
      <c r="AC31" s="16">
        <f t="shared" si="13"/>
        <v>0</v>
      </c>
      <c r="AD31" s="16">
        <f t="shared" si="14"/>
        <v>0</v>
      </c>
      <c r="AE31" s="18">
        <f t="shared" si="15"/>
        <v>0</v>
      </c>
      <c r="AF31" s="18">
        <f t="shared" si="16"/>
        <v>0</v>
      </c>
    </row>
    <row r="32" spans="1:32" x14ac:dyDescent="0.25">
      <c r="A32" s="11">
        <f t="shared" ca="1" si="1"/>
        <v>-0.754</v>
      </c>
      <c r="B32" s="11">
        <f t="shared" ca="1" si="0"/>
        <v>-7.0000000000000007E-2</v>
      </c>
      <c r="C32" s="11">
        <f t="shared" ca="1" si="0"/>
        <v>-9.7000000000000003E-2</v>
      </c>
      <c r="D32" s="11">
        <f t="shared" ca="1" si="0"/>
        <v>-0.47099999999999997</v>
      </c>
      <c r="E32" s="11">
        <f t="shared" ca="1" si="0"/>
        <v>0.46700000000000003</v>
      </c>
      <c r="F32" s="11">
        <f t="shared" ca="1" si="0"/>
        <v>0.70499999999999996</v>
      </c>
      <c r="G32" s="12">
        <f t="shared" ca="1" si="2"/>
        <v>-6.702</v>
      </c>
      <c r="H32" s="12">
        <f t="shared" ca="1" si="3"/>
        <v>84.58</v>
      </c>
      <c r="I32" s="20">
        <f t="shared" ca="1" si="4"/>
        <v>0</v>
      </c>
      <c r="J32" s="20">
        <f t="shared" ca="1" si="5"/>
        <v>0</v>
      </c>
      <c r="K32" s="20">
        <f t="shared" si="6"/>
        <v>0</v>
      </c>
      <c r="L32" s="20">
        <f t="shared" ca="1" si="7"/>
        <v>0</v>
      </c>
      <c r="M32" s="20">
        <f t="shared" ca="1" si="8"/>
        <v>0</v>
      </c>
      <c r="N32" s="17"/>
      <c r="O32" s="20">
        <f t="shared" ca="1" si="9"/>
        <v>0</v>
      </c>
      <c r="P32" s="20">
        <f t="shared" ca="1" si="10"/>
        <v>0</v>
      </c>
      <c r="Q32" s="17"/>
      <c r="R32" s="17"/>
      <c r="S32" s="16">
        <f t="shared" ca="1" si="11"/>
        <v>43.298000000000002</v>
      </c>
      <c r="T32" s="16">
        <f t="shared" ca="1" si="12"/>
        <v>134.57999999999998</v>
      </c>
      <c r="U32" s="1">
        <f t="shared" si="17"/>
        <v>12</v>
      </c>
      <c r="V32" s="22">
        <v>0</v>
      </c>
      <c r="W32" s="22">
        <v>0</v>
      </c>
      <c r="X32" s="22">
        <v>0</v>
      </c>
      <c r="Y32" s="22">
        <v>0</v>
      </c>
      <c r="Z32" s="22">
        <v>0</v>
      </c>
      <c r="AA32" s="22">
        <v>0</v>
      </c>
      <c r="AB32" s="22">
        <v>0</v>
      </c>
      <c r="AC32" s="16">
        <f t="shared" si="13"/>
        <v>0</v>
      </c>
      <c r="AD32" s="16">
        <f t="shared" si="14"/>
        <v>0</v>
      </c>
      <c r="AE32" s="18">
        <f t="shared" si="15"/>
        <v>0</v>
      </c>
      <c r="AF32" s="18">
        <f t="shared" si="16"/>
        <v>0</v>
      </c>
    </row>
    <row r="33" spans="1:32" x14ac:dyDescent="0.25">
      <c r="A33" s="11">
        <f t="shared" ca="1" si="1"/>
        <v>-0.66400000000000003</v>
      </c>
      <c r="B33" s="11">
        <f t="shared" ca="1" si="0"/>
        <v>0.69299999999999995</v>
      </c>
      <c r="C33" s="11">
        <f t="shared" ca="1" si="0"/>
        <v>0.68600000000000005</v>
      </c>
      <c r="D33" s="11">
        <f t="shared" ca="1" si="0"/>
        <v>0.67700000000000005</v>
      </c>
      <c r="E33" s="11">
        <f t="shared" ca="1" si="0"/>
        <v>-0.27800000000000002</v>
      </c>
      <c r="F33" s="11">
        <f t="shared" ca="1" si="0"/>
        <v>0.626</v>
      </c>
      <c r="G33" s="12">
        <f t="shared" ca="1" si="2"/>
        <v>4.2510000000000003</v>
      </c>
      <c r="H33" s="12">
        <f t="shared" ca="1" si="3"/>
        <v>-67.790000000000006</v>
      </c>
      <c r="I33" s="20">
        <f t="shared" ca="1" si="4"/>
        <v>0</v>
      </c>
      <c r="J33" s="20">
        <f t="shared" ca="1" si="5"/>
        <v>0</v>
      </c>
      <c r="K33" s="20">
        <f t="shared" si="6"/>
        <v>0</v>
      </c>
      <c r="L33" s="20">
        <f t="shared" ca="1" si="7"/>
        <v>0</v>
      </c>
      <c r="M33" s="20">
        <f t="shared" ca="1" si="8"/>
        <v>0</v>
      </c>
      <c r="N33" s="17"/>
      <c r="O33" s="20">
        <f t="shared" ca="1" si="9"/>
        <v>0</v>
      </c>
      <c r="P33" s="20">
        <f t="shared" ca="1" si="10"/>
        <v>0</v>
      </c>
      <c r="Q33" s="17"/>
      <c r="R33" s="17"/>
      <c r="S33" s="16">
        <f t="shared" ca="1" si="11"/>
        <v>54.250999999999998</v>
      </c>
      <c r="T33" s="16">
        <f t="shared" ca="1" si="12"/>
        <v>-17.790000000000006</v>
      </c>
      <c r="U33" s="1">
        <f t="shared" si="17"/>
        <v>13</v>
      </c>
      <c r="V33" s="22">
        <v>0</v>
      </c>
      <c r="W33" s="22">
        <v>0</v>
      </c>
      <c r="X33" s="22">
        <v>0</v>
      </c>
      <c r="Y33" s="22">
        <v>0</v>
      </c>
      <c r="Z33" s="22">
        <v>0</v>
      </c>
      <c r="AA33" s="22">
        <v>0</v>
      </c>
      <c r="AB33" s="22">
        <v>0</v>
      </c>
      <c r="AC33" s="16">
        <f t="shared" si="13"/>
        <v>0</v>
      </c>
      <c r="AD33" s="16">
        <f t="shared" si="14"/>
        <v>0</v>
      </c>
      <c r="AE33" s="18">
        <f t="shared" si="15"/>
        <v>0</v>
      </c>
      <c r="AF33" s="18">
        <f t="shared" si="16"/>
        <v>0</v>
      </c>
    </row>
    <row r="34" spans="1:32" x14ac:dyDescent="0.25">
      <c r="A34" s="11">
        <f t="shared" ca="1" si="1"/>
        <v>-0.184</v>
      </c>
      <c r="B34" s="11">
        <f t="shared" ca="1" si="0"/>
        <v>-0.18</v>
      </c>
      <c r="C34" s="11">
        <f t="shared" ca="1" si="0"/>
        <v>-0.82299999999999995</v>
      </c>
      <c r="D34" s="11">
        <f t="shared" ca="1" si="0"/>
        <v>-9.9000000000000005E-2</v>
      </c>
      <c r="E34" s="11">
        <f t="shared" ca="1" si="0"/>
        <v>-0.70799999999999996</v>
      </c>
      <c r="F34" s="11">
        <f t="shared" ca="1" si="0"/>
        <v>-0.96499999999999997</v>
      </c>
      <c r="G34" s="12">
        <f t="shared" ca="1" si="2"/>
        <v>-2.2989999999999999</v>
      </c>
      <c r="H34" s="12">
        <f t="shared" ca="1" si="3"/>
        <v>-53.33</v>
      </c>
      <c r="I34" s="20">
        <f t="shared" ca="1" si="4"/>
        <v>0</v>
      </c>
      <c r="J34" s="20">
        <f t="shared" ca="1" si="5"/>
        <v>0</v>
      </c>
      <c r="K34" s="20">
        <f t="shared" si="6"/>
        <v>0</v>
      </c>
      <c r="L34" s="20">
        <f t="shared" ca="1" si="7"/>
        <v>0</v>
      </c>
      <c r="M34" s="20">
        <f t="shared" ca="1" si="8"/>
        <v>0</v>
      </c>
      <c r="N34" s="17"/>
      <c r="O34" s="20">
        <f t="shared" ca="1" si="9"/>
        <v>0</v>
      </c>
      <c r="P34" s="20">
        <f t="shared" ca="1" si="10"/>
        <v>0</v>
      </c>
      <c r="Q34" s="17"/>
      <c r="R34" s="17"/>
      <c r="S34" s="16">
        <f t="shared" ca="1" si="11"/>
        <v>47.701000000000001</v>
      </c>
      <c r="T34" s="16">
        <f t="shared" ca="1" si="12"/>
        <v>-3.3299999999999983</v>
      </c>
      <c r="U34" s="1">
        <f t="shared" si="17"/>
        <v>14</v>
      </c>
      <c r="V34" s="22">
        <v>0</v>
      </c>
      <c r="W34" s="22">
        <v>0</v>
      </c>
      <c r="X34" s="22">
        <v>0</v>
      </c>
      <c r="Y34" s="22">
        <v>0</v>
      </c>
      <c r="Z34" s="22">
        <v>0</v>
      </c>
      <c r="AA34" s="22">
        <v>0</v>
      </c>
      <c r="AB34" s="22">
        <v>0</v>
      </c>
      <c r="AC34" s="16">
        <f t="shared" si="13"/>
        <v>0</v>
      </c>
      <c r="AD34" s="16">
        <f t="shared" si="14"/>
        <v>0</v>
      </c>
      <c r="AE34" s="18">
        <f t="shared" si="15"/>
        <v>0</v>
      </c>
      <c r="AF34" s="18">
        <f t="shared" si="16"/>
        <v>0</v>
      </c>
    </row>
    <row r="35" spans="1:32" x14ac:dyDescent="0.25">
      <c r="A35" s="11">
        <f t="shared" ca="1" si="1"/>
        <v>-0.94799999999999995</v>
      </c>
      <c r="B35" s="11">
        <f t="shared" ca="1" si="0"/>
        <v>0.47299999999999998</v>
      </c>
      <c r="C35" s="11">
        <f t="shared" ca="1" si="0"/>
        <v>0.44500000000000001</v>
      </c>
      <c r="D35" s="11">
        <f t="shared" ca="1" si="0"/>
        <v>-0.60299999999999998</v>
      </c>
      <c r="E35" s="11">
        <f t="shared" ca="1" si="0"/>
        <v>0.56100000000000005</v>
      </c>
      <c r="F35" s="11">
        <f t="shared" ca="1" si="0"/>
        <v>0.90900000000000003</v>
      </c>
      <c r="G35" s="12">
        <f t="shared" ca="1" si="2"/>
        <v>-0.72499999999999998</v>
      </c>
      <c r="H35" s="12">
        <f t="shared" ca="1" si="3"/>
        <v>-67.37</v>
      </c>
      <c r="I35" s="20">
        <f t="shared" ca="1" si="4"/>
        <v>0</v>
      </c>
      <c r="J35" s="20">
        <f t="shared" ca="1" si="5"/>
        <v>0</v>
      </c>
      <c r="K35" s="20">
        <f t="shared" si="6"/>
        <v>0</v>
      </c>
      <c r="L35" s="20">
        <f t="shared" ca="1" si="7"/>
        <v>0</v>
      </c>
      <c r="M35" s="20">
        <f t="shared" ca="1" si="8"/>
        <v>0</v>
      </c>
      <c r="N35" s="17"/>
      <c r="O35" s="20">
        <f t="shared" ca="1" si="9"/>
        <v>0</v>
      </c>
      <c r="P35" s="20">
        <f t="shared" ca="1" si="10"/>
        <v>0</v>
      </c>
      <c r="Q35" s="17"/>
      <c r="R35" s="17"/>
      <c r="S35" s="16">
        <f t="shared" ca="1" si="11"/>
        <v>49.274999999999999</v>
      </c>
      <c r="T35" s="16">
        <f t="shared" ca="1" si="12"/>
        <v>-17.370000000000005</v>
      </c>
      <c r="U35" s="1">
        <f t="shared" si="17"/>
        <v>15</v>
      </c>
      <c r="V35" s="22">
        <v>0</v>
      </c>
      <c r="W35" s="22">
        <v>0</v>
      </c>
      <c r="X35" s="22">
        <v>0</v>
      </c>
      <c r="Y35" s="22">
        <v>0</v>
      </c>
      <c r="Z35" s="22">
        <v>0</v>
      </c>
      <c r="AA35" s="22">
        <v>0</v>
      </c>
      <c r="AB35" s="22">
        <v>0</v>
      </c>
      <c r="AC35" s="16">
        <f t="shared" si="13"/>
        <v>0</v>
      </c>
      <c r="AD35" s="16">
        <f t="shared" si="14"/>
        <v>0</v>
      </c>
      <c r="AE35" s="18">
        <f t="shared" si="15"/>
        <v>0</v>
      </c>
      <c r="AF35" s="18">
        <f t="shared" si="16"/>
        <v>0</v>
      </c>
    </row>
    <row r="36" spans="1:32" x14ac:dyDescent="0.25">
      <c r="A36" s="11">
        <f t="shared" ca="1" si="1"/>
        <v>0.53100000000000003</v>
      </c>
      <c r="B36" s="11">
        <f t="shared" ca="1" si="0"/>
        <v>0.14099999999999999</v>
      </c>
      <c r="C36" s="11">
        <f t="shared" ca="1" si="0"/>
        <v>0.41599999999999998</v>
      </c>
      <c r="D36" s="11">
        <f t="shared" ca="1" si="0"/>
        <v>0.16500000000000001</v>
      </c>
      <c r="E36" s="11">
        <f t="shared" ca="1" si="0"/>
        <v>-0.505</v>
      </c>
      <c r="F36" s="11">
        <f t="shared" ca="1" si="0"/>
        <v>0.92900000000000005</v>
      </c>
      <c r="G36" s="12">
        <f t="shared" ca="1" si="2"/>
        <v>1.07</v>
      </c>
      <c r="H36" s="12">
        <f t="shared" ca="1" si="3"/>
        <v>32.619999999999997</v>
      </c>
      <c r="I36" s="20">
        <f t="shared" ca="1" si="4"/>
        <v>0</v>
      </c>
      <c r="J36" s="20">
        <f t="shared" ca="1" si="5"/>
        <v>0</v>
      </c>
      <c r="K36" s="20">
        <f t="shared" si="6"/>
        <v>0</v>
      </c>
      <c r="L36" s="20">
        <f t="shared" ca="1" si="7"/>
        <v>0</v>
      </c>
      <c r="M36" s="20">
        <f t="shared" ca="1" si="8"/>
        <v>0</v>
      </c>
      <c r="N36" s="17"/>
      <c r="O36" s="20">
        <f t="shared" ca="1" si="9"/>
        <v>0</v>
      </c>
      <c r="P36" s="20">
        <f t="shared" ca="1" si="10"/>
        <v>0</v>
      </c>
      <c r="Q36" s="17"/>
      <c r="R36" s="17"/>
      <c r="S36" s="16">
        <f t="shared" ca="1" si="11"/>
        <v>51.07</v>
      </c>
      <c r="T36" s="16">
        <f t="shared" ca="1" si="12"/>
        <v>82.62</v>
      </c>
      <c r="U36" s="1">
        <f t="shared" si="17"/>
        <v>16</v>
      </c>
      <c r="V36" s="22">
        <v>0</v>
      </c>
      <c r="W36" s="22">
        <v>0</v>
      </c>
      <c r="X36" s="22">
        <v>0</v>
      </c>
      <c r="Y36" s="22">
        <v>0</v>
      </c>
      <c r="Z36" s="22">
        <v>0</v>
      </c>
      <c r="AA36" s="22">
        <v>0</v>
      </c>
      <c r="AB36" s="22">
        <v>0</v>
      </c>
      <c r="AC36" s="16">
        <f t="shared" si="13"/>
        <v>0</v>
      </c>
      <c r="AD36" s="16">
        <f t="shared" si="14"/>
        <v>0</v>
      </c>
      <c r="AE36" s="18">
        <f t="shared" si="15"/>
        <v>0</v>
      </c>
      <c r="AF36" s="18">
        <f t="shared" si="16"/>
        <v>0</v>
      </c>
    </row>
    <row r="37" spans="1:32" x14ac:dyDescent="0.25">
      <c r="A37" s="11">
        <f t="shared" ca="1" si="1"/>
        <v>0.995</v>
      </c>
      <c r="B37" s="11">
        <f t="shared" ca="1" si="1"/>
        <v>-0.89700000000000002</v>
      </c>
      <c r="C37" s="11">
        <f t="shared" ca="1" si="1"/>
        <v>0.879</v>
      </c>
      <c r="D37" s="11">
        <f t="shared" ca="1" si="1"/>
        <v>-0.96499999999999997</v>
      </c>
      <c r="E37" s="11">
        <f t="shared" ca="1" si="1"/>
        <v>0.86699999999999999</v>
      </c>
      <c r="F37" s="11">
        <f t="shared" ca="1" si="1"/>
        <v>-0.91600000000000004</v>
      </c>
      <c r="G37" s="12">
        <f t="shared" ca="1" si="2"/>
        <v>-2.5950000000000002</v>
      </c>
      <c r="H37" s="12">
        <f t="shared" ca="1" si="3"/>
        <v>-40.43</v>
      </c>
      <c r="I37" s="20">
        <f t="shared" ca="1" si="4"/>
        <v>0</v>
      </c>
      <c r="J37" s="20">
        <f t="shared" ca="1" si="5"/>
        <v>0</v>
      </c>
      <c r="K37" s="20">
        <f t="shared" si="6"/>
        <v>0</v>
      </c>
      <c r="L37" s="20">
        <f t="shared" ca="1" si="7"/>
        <v>0</v>
      </c>
      <c r="M37" s="20">
        <f t="shared" ca="1" si="8"/>
        <v>0</v>
      </c>
      <c r="N37" s="17"/>
      <c r="O37" s="20">
        <f t="shared" ca="1" si="9"/>
        <v>0</v>
      </c>
      <c r="P37" s="20">
        <f t="shared" ca="1" si="10"/>
        <v>0</v>
      </c>
      <c r="Q37" s="17"/>
      <c r="R37" s="17"/>
      <c r="S37" s="16">
        <f t="shared" ca="1" si="11"/>
        <v>47.405000000000001</v>
      </c>
      <c r="T37" s="16">
        <f t="shared" ca="1" si="12"/>
        <v>9.57</v>
      </c>
      <c r="U37" s="1">
        <f t="shared" si="17"/>
        <v>17</v>
      </c>
      <c r="V37" s="22">
        <v>0</v>
      </c>
      <c r="W37" s="22">
        <v>0</v>
      </c>
      <c r="X37" s="22">
        <v>0</v>
      </c>
      <c r="Y37" s="22">
        <v>0</v>
      </c>
      <c r="Z37" s="22">
        <v>0</v>
      </c>
      <c r="AA37" s="22">
        <v>0</v>
      </c>
      <c r="AB37" s="22">
        <v>0</v>
      </c>
      <c r="AC37" s="16">
        <f t="shared" si="13"/>
        <v>0</v>
      </c>
      <c r="AD37" s="16">
        <f t="shared" si="14"/>
        <v>0</v>
      </c>
      <c r="AE37" s="18">
        <f t="shared" si="15"/>
        <v>0</v>
      </c>
      <c r="AF37" s="18">
        <f t="shared" si="16"/>
        <v>0</v>
      </c>
    </row>
    <row r="38" spans="1:32" x14ac:dyDescent="0.25">
      <c r="A38" s="11">
        <f t="shared" ca="1" si="1"/>
        <v>0.56000000000000005</v>
      </c>
      <c r="B38" s="11">
        <f t="shared" ca="1" si="1"/>
        <v>0.60699999999999998</v>
      </c>
      <c r="C38" s="11">
        <f t="shared" ca="1" si="1"/>
        <v>-0.61199999999999999</v>
      </c>
      <c r="D38" s="11">
        <f t="shared" ca="1" si="1"/>
        <v>-5.7000000000000002E-2</v>
      </c>
      <c r="E38" s="11">
        <f t="shared" ca="1" si="1"/>
        <v>0.85</v>
      </c>
      <c r="F38" s="11">
        <f t="shared" ca="1" si="1"/>
        <v>-0.159</v>
      </c>
      <c r="G38" s="12">
        <f t="shared" ca="1" si="2"/>
        <v>6.51</v>
      </c>
      <c r="H38" s="12">
        <f t="shared" ca="1" si="3"/>
        <v>-46.13</v>
      </c>
      <c r="I38" s="20">
        <f t="shared" ca="1" si="4"/>
        <v>0</v>
      </c>
      <c r="J38" s="20">
        <f t="shared" ca="1" si="5"/>
        <v>0</v>
      </c>
      <c r="K38" s="20">
        <f t="shared" si="6"/>
        <v>0</v>
      </c>
      <c r="L38" s="20">
        <f t="shared" ca="1" si="7"/>
        <v>0</v>
      </c>
      <c r="M38" s="20">
        <f t="shared" ca="1" si="8"/>
        <v>0</v>
      </c>
      <c r="N38" s="17"/>
      <c r="O38" s="20">
        <f t="shared" ca="1" si="9"/>
        <v>0</v>
      </c>
      <c r="P38" s="20">
        <f t="shared" ca="1" si="10"/>
        <v>0</v>
      </c>
      <c r="Q38" s="17"/>
      <c r="R38" s="17"/>
      <c r="S38" s="16">
        <f t="shared" ca="1" si="11"/>
        <v>56.51</v>
      </c>
      <c r="T38" s="16">
        <f t="shared" ca="1" si="12"/>
        <v>3.8699999999999974</v>
      </c>
      <c r="U38" s="1">
        <f t="shared" si="17"/>
        <v>18</v>
      </c>
      <c r="V38" s="22">
        <v>0</v>
      </c>
      <c r="W38" s="22">
        <v>0</v>
      </c>
      <c r="X38" s="22">
        <v>0</v>
      </c>
      <c r="Y38" s="22">
        <v>0</v>
      </c>
      <c r="Z38" s="22">
        <v>0</v>
      </c>
      <c r="AA38" s="22">
        <v>0</v>
      </c>
      <c r="AB38" s="22">
        <v>0</v>
      </c>
      <c r="AC38" s="16">
        <f t="shared" si="13"/>
        <v>0</v>
      </c>
      <c r="AD38" s="16">
        <f t="shared" si="14"/>
        <v>0</v>
      </c>
      <c r="AE38" s="18">
        <f t="shared" si="15"/>
        <v>0</v>
      </c>
      <c r="AF38" s="18">
        <f t="shared" si="16"/>
        <v>0</v>
      </c>
    </row>
    <row r="39" spans="1:32" x14ac:dyDescent="0.25">
      <c r="A39" s="11">
        <f t="shared" ca="1" si="1"/>
        <v>0.22500000000000001</v>
      </c>
      <c r="B39" s="11">
        <f t="shared" ca="1" si="1"/>
        <v>0.76</v>
      </c>
      <c r="C39" s="11">
        <f t="shared" ca="1" si="1"/>
        <v>-0.112</v>
      </c>
      <c r="D39" s="11">
        <f t="shared" ca="1" si="1"/>
        <v>-0.14599999999999999</v>
      </c>
      <c r="E39" s="11">
        <f t="shared" ca="1" si="1"/>
        <v>-0.67900000000000005</v>
      </c>
      <c r="F39" s="11">
        <f t="shared" ca="1" si="1"/>
        <v>-0.71</v>
      </c>
      <c r="G39" s="12">
        <f t="shared" ca="1" si="2"/>
        <v>2.1960000000000002</v>
      </c>
      <c r="H39" s="12">
        <f t="shared" ca="1" si="3"/>
        <v>56.17</v>
      </c>
      <c r="I39" s="20">
        <f t="shared" ca="1" si="4"/>
        <v>0</v>
      </c>
      <c r="J39" s="20">
        <f t="shared" ca="1" si="5"/>
        <v>0</v>
      </c>
      <c r="K39" s="20">
        <f t="shared" si="6"/>
        <v>0</v>
      </c>
      <c r="L39" s="20">
        <f t="shared" ca="1" si="7"/>
        <v>0</v>
      </c>
      <c r="M39" s="20">
        <f t="shared" ca="1" si="8"/>
        <v>0</v>
      </c>
      <c r="N39" s="17"/>
      <c r="O39" s="20">
        <f t="shared" ca="1" si="9"/>
        <v>0</v>
      </c>
      <c r="P39" s="20">
        <f t="shared" ca="1" si="10"/>
        <v>0</v>
      </c>
      <c r="Q39" s="17"/>
      <c r="R39" s="17"/>
      <c r="S39" s="16">
        <f t="shared" ca="1" si="11"/>
        <v>52.195999999999998</v>
      </c>
      <c r="T39" s="16">
        <f t="shared" ca="1" si="12"/>
        <v>106.17</v>
      </c>
      <c r="U39" s="1">
        <f t="shared" si="17"/>
        <v>19</v>
      </c>
      <c r="V39" s="22">
        <v>0</v>
      </c>
      <c r="W39" s="22">
        <v>0</v>
      </c>
      <c r="X39" s="22">
        <v>0</v>
      </c>
      <c r="Y39" s="22">
        <v>0</v>
      </c>
      <c r="Z39" s="22">
        <v>0</v>
      </c>
      <c r="AA39" s="22">
        <v>0</v>
      </c>
      <c r="AB39" s="22">
        <v>0</v>
      </c>
      <c r="AC39" s="16">
        <f t="shared" si="13"/>
        <v>0</v>
      </c>
      <c r="AD39" s="16">
        <f t="shared" si="14"/>
        <v>0</v>
      </c>
      <c r="AE39" s="18">
        <f t="shared" si="15"/>
        <v>0</v>
      </c>
      <c r="AF39" s="18">
        <f t="shared" si="16"/>
        <v>0</v>
      </c>
    </row>
    <row r="40" spans="1:32" x14ac:dyDescent="0.25">
      <c r="A40" s="11">
        <f t="shared" ca="1" si="1"/>
        <v>0.54300000000000004</v>
      </c>
      <c r="B40" s="11">
        <f t="shared" ca="1" si="1"/>
        <v>-0.58199999999999996</v>
      </c>
      <c r="C40" s="11">
        <f t="shared" ca="1" si="1"/>
        <v>-0.64400000000000002</v>
      </c>
      <c r="D40" s="11">
        <f t="shared" ca="1" si="1"/>
        <v>-0.441</v>
      </c>
      <c r="E40" s="11">
        <f t="shared" ca="1" si="1"/>
        <v>-9.0999999999999998E-2</v>
      </c>
      <c r="F40" s="11">
        <f t="shared" ca="1" si="1"/>
        <v>-0.53400000000000003</v>
      </c>
      <c r="G40" s="12">
        <f t="shared" ca="1" si="2"/>
        <v>6.3239999999999998</v>
      </c>
      <c r="H40" s="12">
        <f t="shared" ca="1" si="3"/>
        <v>-55.39</v>
      </c>
      <c r="I40" s="20">
        <f t="shared" ca="1" si="4"/>
        <v>0</v>
      </c>
      <c r="J40" s="20">
        <f t="shared" ca="1" si="5"/>
        <v>0</v>
      </c>
      <c r="K40" s="20">
        <f t="shared" si="6"/>
        <v>0</v>
      </c>
      <c r="L40" s="20">
        <f t="shared" ca="1" si="7"/>
        <v>0</v>
      </c>
      <c r="M40" s="20">
        <f t="shared" ca="1" si="8"/>
        <v>0</v>
      </c>
      <c r="N40" s="17"/>
      <c r="O40" s="20">
        <f t="shared" ca="1" si="9"/>
        <v>0</v>
      </c>
      <c r="P40" s="20">
        <f t="shared" ca="1" si="10"/>
        <v>0</v>
      </c>
      <c r="Q40" s="17"/>
      <c r="R40" s="17"/>
      <c r="S40" s="16">
        <f t="shared" ca="1" si="11"/>
        <v>56.323999999999998</v>
      </c>
      <c r="T40" s="16">
        <f t="shared" ca="1" si="12"/>
        <v>-5.3900000000000006</v>
      </c>
      <c r="U40" s="1">
        <f t="shared" si="17"/>
        <v>20</v>
      </c>
      <c r="V40" s="22">
        <v>0</v>
      </c>
      <c r="W40" s="22">
        <v>0</v>
      </c>
      <c r="X40" s="22">
        <v>0</v>
      </c>
      <c r="Y40" s="22">
        <v>0</v>
      </c>
      <c r="Z40" s="22">
        <v>0</v>
      </c>
      <c r="AA40" s="22">
        <v>0</v>
      </c>
      <c r="AB40" s="22">
        <v>0</v>
      </c>
      <c r="AC40" s="16">
        <f t="shared" si="13"/>
        <v>0</v>
      </c>
      <c r="AD40" s="16">
        <f t="shared" si="14"/>
        <v>0</v>
      </c>
      <c r="AE40" s="18">
        <f t="shared" si="15"/>
        <v>0</v>
      </c>
      <c r="AF40" s="18">
        <f t="shared" si="16"/>
        <v>0</v>
      </c>
    </row>
    <row r="41" spans="1:32" x14ac:dyDescent="0.25">
      <c r="A41" s="11">
        <f t="shared" ca="1" si="1"/>
        <v>-0.249</v>
      </c>
      <c r="B41" s="11">
        <f t="shared" ca="1" si="1"/>
        <v>-0.34100000000000003</v>
      </c>
      <c r="C41" s="11">
        <f t="shared" ca="1" si="1"/>
        <v>-0.14599999999999999</v>
      </c>
      <c r="D41" s="11">
        <f t="shared" ca="1" si="1"/>
        <v>0.51700000000000002</v>
      </c>
      <c r="E41" s="11">
        <f t="shared" ca="1" si="1"/>
        <v>0.06</v>
      </c>
      <c r="F41" s="11">
        <f t="shared" ca="1" si="1"/>
        <v>0.41199999999999998</v>
      </c>
      <c r="G41" s="12">
        <f t="shared" ca="1" si="2"/>
        <v>3.4529999999999998</v>
      </c>
      <c r="H41" s="12">
        <f t="shared" ca="1" si="3"/>
        <v>53.42</v>
      </c>
      <c r="I41" s="20">
        <f t="shared" ca="1" si="4"/>
        <v>0</v>
      </c>
      <c r="J41" s="20">
        <f t="shared" ca="1" si="5"/>
        <v>0</v>
      </c>
      <c r="K41" s="20">
        <f t="shared" si="6"/>
        <v>0</v>
      </c>
      <c r="L41" s="20">
        <f t="shared" ca="1" si="7"/>
        <v>0</v>
      </c>
      <c r="M41" s="20">
        <f t="shared" ca="1" si="8"/>
        <v>0</v>
      </c>
      <c r="N41" s="17"/>
      <c r="O41" s="20">
        <f t="shared" ca="1" si="9"/>
        <v>0</v>
      </c>
      <c r="P41" s="20">
        <f t="shared" ca="1" si="10"/>
        <v>0</v>
      </c>
      <c r="Q41" s="17"/>
      <c r="R41" s="17"/>
      <c r="S41" s="16">
        <f t="shared" ca="1" si="11"/>
        <v>53.453000000000003</v>
      </c>
      <c r="T41" s="16">
        <f t="shared" ca="1" si="12"/>
        <v>103.42</v>
      </c>
      <c r="U41" s="1">
        <f t="shared" si="17"/>
        <v>21</v>
      </c>
      <c r="V41" s="22">
        <v>0</v>
      </c>
      <c r="W41" s="22">
        <v>0</v>
      </c>
      <c r="X41" s="22">
        <v>0</v>
      </c>
      <c r="Y41" s="22">
        <v>0</v>
      </c>
      <c r="Z41" s="22">
        <v>0</v>
      </c>
      <c r="AA41" s="22">
        <v>0</v>
      </c>
      <c r="AB41" s="22">
        <v>0</v>
      </c>
      <c r="AC41" s="16">
        <f t="shared" si="13"/>
        <v>0</v>
      </c>
      <c r="AD41" s="16">
        <f t="shared" si="14"/>
        <v>0</v>
      </c>
      <c r="AE41" s="18">
        <f t="shared" si="15"/>
        <v>0</v>
      </c>
      <c r="AF41" s="18">
        <f t="shared" si="16"/>
        <v>0</v>
      </c>
    </row>
    <row r="42" spans="1:32" x14ac:dyDescent="0.25">
      <c r="A42" s="11">
        <f t="shared" ca="1" si="1"/>
        <v>-0.42399999999999999</v>
      </c>
      <c r="B42" s="11">
        <f t="shared" ca="1" si="1"/>
        <v>-0.32300000000000001</v>
      </c>
      <c r="C42" s="11">
        <f t="shared" ca="1" si="1"/>
        <v>0.96</v>
      </c>
      <c r="D42" s="11">
        <f t="shared" ca="1" si="1"/>
        <v>3.6999999999999998E-2</v>
      </c>
      <c r="E42" s="11">
        <f t="shared" ca="1" si="1"/>
        <v>-0.28799999999999998</v>
      </c>
      <c r="F42" s="11">
        <f t="shared" ca="1" si="1"/>
        <v>-0.16900000000000001</v>
      </c>
      <c r="G42" s="12">
        <f t="shared" ca="1" si="2"/>
        <v>5.1429999999999998</v>
      </c>
      <c r="H42" s="12">
        <f t="shared" ca="1" si="3"/>
        <v>-50.43</v>
      </c>
      <c r="I42" s="20">
        <f t="shared" ca="1" si="4"/>
        <v>0</v>
      </c>
      <c r="J42" s="20">
        <f t="shared" ca="1" si="5"/>
        <v>0</v>
      </c>
      <c r="K42" s="20">
        <f t="shared" si="6"/>
        <v>0</v>
      </c>
      <c r="L42" s="20">
        <f t="shared" ca="1" si="7"/>
        <v>0</v>
      </c>
      <c r="M42" s="20">
        <f t="shared" ca="1" si="8"/>
        <v>0</v>
      </c>
      <c r="N42" s="17"/>
      <c r="O42" s="20">
        <f t="shared" ca="1" si="9"/>
        <v>0</v>
      </c>
      <c r="P42" s="20">
        <f t="shared" ca="1" si="10"/>
        <v>0</v>
      </c>
      <c r="Q42" s="17"/>
      <c r="R42" s="17"/>
      <c r="S42" s="16">
        <f t="shared" ca="1" si="11"/>
        <v>55.143000000000001</v>
      </c>
      <c r="T42" s="16">
        <f t="shared" ca="1" si="12"/>
        <v>-0.42999999999999972</v>
      </c>
      <c r="U42" s="1">
        <f t="shared" si="17"/>
        <v>22</v>
      </c>
      <c r="V42" s="22">
        <v>0</v>
      </c>
      <c r="W42" s="22">
        <v>0</v>
      </c>
      <c r="X42" s="22">
        <v>0</v>
      </c>
      <c r="Y42" s="22">
        <v>0</v>
      </c>
      <c r="Z42" s="22">
        <v>0</v>
      </c>
      <c r="AA42" s="22">
        <v>0</v>
      </c>
      <c r="AB42" s="22">
        <v>0</v>
      </c>
      <c r="AC42" s="16">
        <f t="shared" si="13"/>
        <v>0</v>
      </c>
      <c r="AD42" s="16">
        <f t="shared" si="14"/>
        <v>0</v>
      </c>
      <c r="AE42" s="18">
        <f t="shared" si="15"/>
        <v>0</v>
      </c>
      <c r="AF42" s="18">
        <f t="shared" si="16"/>
        <v>0</v>
      </c>
    </row>
    <row r="43" spans="1:32" x14ac:dyDescent="0.25">
      <c r="A43" s="11">
        <f t="shared" ca="1" si="1"/>
        <v>-0.69299999999999995</v>
      </c>
      <c r="B43" s="11">
        <f t="shared" ca="1" si="1"/>
        <v>-0.16500000000000001</v>
      </c>
      <c r="C43" s="11">
        <f t="shared" ca="1" si="1"/>
        <v>0.78100000000000003</v>
      </c>
      <c r="D43" s="11">
        <f t="shared" ca="1" si="1"/>
        <v>0.75</v>
      </c>
      <c r="E43" s="11">
        <f t="shared" ca="1" si="1"/>
        <v>-0.84199999999999997</v>
      </c>
      <c r="F43" s="11">
        <f t="shared" ca="1" si="1"/>
        <v>-0.41</v>
      </c>
      <c r="G43" s="12">
        <f t="shared" ca="1" si="2"/>
        <v>-5.5910000000000002</v>
      </c>
      <c r="H43" s="12">
        <f t="shared" ca="1" si="3"/>
        <v>-54.51</v>
      </c>
      <c r="I43" s="20">
        <f t="shared" ca="1" si="4"/>
        <v>0</v>
      </c>
      <c r="J43" s="20">
        <f t="shared" ca="1" si="5"/>
        <v>0</v>
      </c>
      <c r="K43" s="20">
        <f t="shared" si="6"/>
        <v>0</v>
      </c>
      <c r="L43" s="20">
        <f t="shared" ca="1" si="7"/>
        <v>0</v>
      </c>
      <c r="M43" s="20">
        <f t="shared" ca="1" si="8"/>
        <v>0</v>
      </c>
      <c r="N43" s="17"/>
      <c r="O43" s="20">
        <f t="shared" ca="1" si="9"/>
        <v>0</v>
      </c>
      <c r="P43" s="20">
        <f t="shared" ca="1" si="10"/>
        <v>0</v>
      </c>
      <c r="Q43" s="17"/>
      <c r="R43" s="17"/>
      <c r="S43" s="16">
        <f t="shared" ca="1" si="11"/>
        <v>44.408999999999999</v>
      </c>
      <c r="T43" s="16">
        <f t="shared" ca="1" si="12"/>
        <v>-4.509999999999998</v>
      </c>
      <c r="U43" s="1">
        <f t="shared" si="17"/>
        <v>23</v>
      </c>
      <c r="V43" s="22">
        <v>0</v>
      </c>
      <c r="W43" s="22">
        <v>0</v>
      </c>
      <c r="X43" s="22">
        <v>0</v>
      </c>
      <c r="Y43" s="22">
        <v>0</v>
      </c>
      <c r="Z43" s="22">
        <v>0</v>
      </c>
      <c r="AA43" s="22">
        <v>0</v>
      </c>
      <c r="AB43" s="22">
        <v>0</v>
      </c>
      <c r="AC43" s="16">
        <f t="shared" si="13"/>
        <v>0</v>
      </c>
      <c r="AD43" s="16">
        <f t="shared" si="14"/>
        <v>0</v>
      </c>
      <c r="AE43" s="18">
        <f t="shared" si="15"/>
        <v>0</v>
      </c>
      <c r="AF43" s="18">
        <f t="shared" si="16"/>
        <v>0</v>
      </c>
    </row>
    <row r="44" spans="1:32" x14ac:dyDescent="0.25">
      <c r="A44" s="11">
        <f t="shared" ca="1" si="1"/>
        <v>0.77200000000000002</v>
      </c>
      <c r="B44" s="11">
        <f t="shared" ca="1" si="1"/>
        <v>0.90700000000000003</v>
      </c>
      <c r="C44" s="11">
        <f t="shared" ca="1" si="1"/>
        <v>-0.16400000000000001</v>
      </c>
      <c r="D44" s="11">
        <f t="shared" ca="1" si="1"/>
        <v>-0.98699999999999999</v>
      </c>
      <c r="E44" s="11">
        <f t="shared" ca="1" si="1"/>
        <v>0.5</v>
      </c>
      <c r="F44" s="11">
        <f t="shared" ca="1" si="1"/>
        <v>0.21</v>
      </c>
      <c r="G44" s="12">
        <f t="shared" ca="1" si="2"/>
        <v>3.1280000000000001</v>
      </c>
      <c r="H44" s="12">
        <f t="shared" ca="1" si="3"/>
        <v>13.17</v>
      </c>
      <c r="I44" s="20">
        <f t="shared" ca="1" si="4"/>
        <v>0</v>
      </c>
      <c r="J44" s="20">
        <f t="shared" ca="1" si="5"/>
        <v>0</v>
      </c>
      <c r="K44" s="20">
        <f t="shared" si="6"/>
        <v>0</v>
      </c>
      <c r="L44" s="20">
        <f t="shared" ca="1" si="7"/>
        <v>0</v>
      </c>
      <c r="M44" s="20">
        <f t="shared" ca="1" si="8"/>
        <v>0</v>
      </c>
      <c r="N44" s="17"/>
      <c r="O44" s="20">
        <f t="shared" ca="1" si="9"/>
        <v>0</v>
      </c>
      <c r="P44" s="20">
        <f t="shared" ca="1" si="10"/>
        <v>0</v>
      </c>
      <c r="Q44" s="17"/>
      <c r="R44" s="17"/>
      <c r="S44" s="16">
        <f t="shared" ca="1" si="11"/>
        <v>53.128</v>
      </c>
      <c r="T44" s="16">
        <f t="shared" ca="1" si="12"/>
        <v>63.17</v>
      </c>
      <c r="U44" s="1">
        <f t="shared" si="17"/>
        <v>24</v>
      </c>
      <c r="V44" s="22">
        <v>0</v>
      </c>
      <c r="W44" s="22">
        <v>0</v>
      </c>
      <c r="X44" s="22">
        <v>0</v>
      </c>
      <c r="Y44" s="22">
        <v>0</v>
      </c>
      <c r="Z44" s="22">
        <v>0</v>
      </c>
      <c r="AA44" s="22">
        <v>0</v>
      </c>
      <c r="AB44" s="22">
        <v>0</v>
      </c>
      <c r="AC44" s="16">
        <f t="shared" si="13"/>
        <v>0</v>
      </c>
      <c r="AD44" s="16">
        <f t="shared" si="14"/>
        <v>0</v>
      </c>
      <c r="AE44" s="18">
        <f t="shared" si="15"/>
        <v>0</v>
      </c>
      <c r="AF44" s="18">
        <f t="shared" si="16"/>
        <v>0</v>
      </c>
    </row>
    <row r="45" spans="1:32" x14ac:dyDescent="0.25">
      <c r="A45" s="11">
        <f t="shared" ca="1" si="1"/>
        <v>-0.86699999999999999</v>
      </c>
      <c r="B45" s="11">
        <f t="shared" ca="1" si="1"/>
        <v>-0.16600000000000001</v>
      </c>
      <c r="C45" s="11">
        <f t="shared" ca="1" si="1"/>
        <v>0.23499999999999999</v>
      </c>
      <c r="D45" s="11">
        <f t="shared" ca="1" si="1"/>
        <v>0.23100000000000001</v>
      </c>
      <c r="E45" s="11">
        <f t="shared" ca="1" si="1"/>
        <v>-0.95799999999999996</v>
      </c>
      <c r="F45" s="11">
        <f t="shared" ca="1" si="1"/>
        <v>-0.28599999999999998</v>
      </c>
      <c r="G45" s="12">
        <f t="shared" ca="1" si="2"/>
        <v>-5.5019999999999998</v>
      </c>
      <c r="H45" s="12">
        <f t="shared" ca="1" si="3"/>
        <v>73.05</v>
      </c>
      <c r="I45" s="20">
        <f t="shared" ca="1" si="4"/>
        <v>0</v>
      </c>
      <c r="J45" s="20">
        <f t="shared" ca="1" si="5"/>
        <v>0</v>
      </c>
      <c r="K45" s="20">
        <f t="shared" si="6"/>
        <v>0</v>
      </c>
      <c r="L45" s="20">
        <f t="shared" ca="1" si="7"/>
        <v>0</v>
      </c>
      <c r="M45" s="20">
        <f t="shared" ca="1" si="8"/>
        <v>0</v>
      </c>
      <c r="N45" s="17"/>
      <c r="O45" s="20">
        <f t="shared" ca="1" si="9"/>
        <v>0</v>
      </c>
      <c r="P45" s="20">
        <f t="shared" ca="1" si="10"/>
        <v>0</v>
      </c>
      <c r="Q45" s="17"/>
      <c r="R45" s="17"/>
      <c r="S45" s="16">
        <f t="shared" ca="1" si="11"/>
        <v>44.497999999999998</v>
      </c>
      <c r="T45" s="16">
        <f t="shared" ca="1" si="12"/>
        <v>123.05</v>
      </c>
      <c r="U45" s="1">
        <f t="shared" si="17"/>
        <v>25</v>
      </c>
      <c r="V45" s="22">
        <v>0</v>
      </c>
      <c r="W45" s="22">
        <v>0</v>
      </c>
      <c r="X45" s="22">
        <v>0</v>
      </c>
      <c r="Y45" s="22">
        <v>0</v>
      </c>
      <c r="Z45" s="22">
        <v>0</v>
      </c>
      <c r="AA45" s="22">
        <v>0</v>
      </c>
      <c r="AB45" s="22">
        <v>0</v>
      </c>
      <c r="AC45" s="16">
        <f t="shared" si="13"/>
        <v>0</v>
      </c>
      <c r="AD45" s="16">
        <f t="shared" si="14"/>
        <v>0</v>
      </c>
      <c r="AE45" s="18">
        <f t="shared" si="15"/>
        <v>0</v>
      </c>
      <c r="AF45" s="18">
        <f t="shared" si="16"/>
        <v>0</v>
      </c>
    </row>
    <row r="46" spans="1:32" x14ac:dyDescent="0.25">
      <c r="A46" s="11">
        <f t="shared" ca="1" si="1"/>
        <v>0.83799999999999997</v>
      </c>
      <c r="B46" s="11">
        <f t="shared" ca="1" si="1"/>
        <v>-0.98499999999999999</v>
      </c>
      <c r="C46" s="11">
        <f t="shared" ca="1" si="1"/>
        <v>-9.0999999999999998E-2</v>
      </c>
      <c r="D46" s="11">
        <f t="shared" ca="1" si="1"/>
        <v>-4.8000000000000001E-2</v>
      </c>
      <c r="E46" s="11">
        <f t="shared" ca="1" si="1"/>
        <v>-0.66300000000000003</v>
      </c>
      <c r="F46" s="11">
        <f t="shared" ca="1" si="1"/>
        <v>-0.33</v>
      </c>
      <c r="G46" s="12">
        <f t="shared" ca="1" si="2"/>
        <v>2.2330000000000001</v>
      </c>
      <c r="H46" s="12">
        <f t="shared" ca="1" si="3"/>
        <v>31.57</v>
      </c>
      <c r="I46" s="20">
        <f t="shared" ca="1" si="4"/>
        <v>0</v>
      </c>
      <c r="J46" s="20">
        <f t="shared" ca="1" si="5"/>
        <v>0</v>
      </c>
      <c r="K46" s="20">
        <f t="shared" si="6"/>
        <v>0</v>
      </c>
      <c r="L46" s="20">
        <f t="shared" ca="1" si="7"/>
        <v>0</v>
      </c>
      <c r="M46" s="20">
        <f t="shared" ca="1" si="8"/>
        <v>0</v>
      </c>
      <c r="N46" s="17"/>
      <c r="O46" s="20">
        <f t="shared" ca="1" si="9"/>
        <v>0</v>
      </c>
      <c r="P46" s="20">
        <f t="shared" ca="1" si="10"/>
        <v>0</v>
      </c>
      <c r="Q46" s="17"/>
      <c r="R46" s="17"/>
      <c r="S46" s="16">
        <f t="shared" ca="1" si="11"/>
        <v>52.232999999999997</v>
      </c>
      <c r="T46" s="16">
        <f t="shared" ca="1" si="12"/>
        <v>81.569999999999993</v>
      </c>
      <c r="U46" s="1">
        <f t="shared" si="17"/>
        <v>26</v>
      </c>
      <c r="V46" s="22">
        <v>0</v>
      </c>
      <c r="W46" s="22">
        <v>0</v>
      </c>
      <c r="X46" s="22">
        <v>0</v>
      </c>
      <c r="Y46" s="22">
        <v>0</v>
      </c>
      <c r="Z46" s="22">
        <v>0</v>
      </c>
      <c r="AA46" s="22">
        <v>0</v>
      </c>
      <c r="AB46" s="22">
        <v>0</v>
      </c>
      <c r="AC46" s="16">
        <f t="shared" si="13"/>
        <v>0</v>
      </c>
      <c r="AD46" s="16">
        <f t="shared" si="14"/>
        <v>0</v>
      </c>
      <c r="AE46" s="18">
        <f t="shared" si="15"/>
        <v>0</v>
      </c>
      <c r="AF46" s="18">
        <f t="shared" si="16"/>
        <v>0</v>
      </c>
    </row>
    <row r="47" spans="1:32" x14ac:dyDescent="0.25">
      <c r="A47" s="11">
        <f t="shared" ca="1" si="1"/>
        <v>0.41299999999999998</v>
      </c>
      <c r="B47" s="11">
        <f t="shared" ca="1" si="1"/>
        <v>0.69799999999999995</v>
      </c>
      <c r="C47" s="11">
        <f t="shared" ca="1" si="1"/>
        <v>0.63400000000000001</v>
      </c>
      <c r="D47" s="11">
        <f t="shared" ca="1" si="1"/>
        <v>-0.72499999999999998</v>
      </c>
      <c r="E47" s="11">
        <f t="shared" ca="1" si="1"/>
        <v>0.22</v>
      </c>
      <c r="F47" s="11">
        <f t="shared" ca="1" si="1"/>
        <v>-0.65300000000000002</v>
      </c>
      <c r="G47" s="12">
        <f t="shared" ca="1" si="2"/>
        <v>4.8310000000000004</v>
      </c>
      <c r="H47" s="12">
        <f t="shared" ca="1" si="3"/>
        <v>45.08</v>
      </c>
      <c r="I47" s="20">
        <f t="shared" ca="1" si="4"/>
        <v>0</v>
      </c>
      <c r="J47" s="20">
        <f t="shared" ca="1" si="5"/>
        <v>0</v>
      </c>
      <c r="K47" s="20">
        <f t="shared" si="6"/>
        <v>0</v>
      </c>
      <c r="L47" s="20">
        <f t="shared" ca="1" si="7"/>
        <v>0</v>
      </c>
      <c r="M47" s="20">
        <f t="shared" ca="1" si="8"/>
        <v>0</v>
      </c>
      <c r="N47" s="17"/>
      <c r="O47" s="20">
        <f t="shared" ca="1" si="9"/>
        <v>0</v>
      </c>
      <c r="P47" s="20">
        <f t="shared" ca="1" si="10"/>
        <v>0</v>
      </c>
      <c r="Q47" s="17"/>
      <c r="R47" s="17"/>
      <c r="S47" s="16">
        <f t="shared" ca="1" si="11"/>
        <v>54.831000000000003</v>
      </c>
      <c r="T47" s="16">
        <f t="shared" ca="1" si="12"/>
        <v>95.08</v>
      </c>
      <c r="U47" s="1">
        <f t="shared" si="17"/>
        <v>27</v>
      </c>
      <c r="V47" s="22">
        <v>0</v>
      </c>
      <c r="W47" s="22">
        <v>0</v>
      </c>
      <c r="X47" s="22">
        <v>0</v>
      </c>
      <c r="Y47" s="22">
        <v>0</v>
      </c>
      <c r="Z47" s="22">
        <v>0</v>
      </c>
      <c r="AA47" s="22">
        <v>0</v>
      </c>
      <c r="AB47" s="22">
        <v>0</v>
      </c>
      <c r="AC47" s="16">
        <f t="shared" si="13"/>
        <v>0</v>
      </c>
      <c r="AD47" s="16">
        <f t="shared" si="14"/>
        <v>0</v>
      </c>
      <c r="AE47" s="18">
        <f t="shared" si="15"/>
        <v>0</v>
      </c>
      <c r="AF47" s="18">
        <f t="shared" si="16"/>
        <v>0</v>
      </c>
    </row>
    <row r="48" spans="1:32" x14ac:dyDescent="0.25">
      <c r="A48" s="11">
        <f t="shared" ca="1" si="1"/>
        <v>-0.26100000000000001</v>
      </c>
      <c r="B48" s="11">
        <f t="shared" ca="1" si="1"/>
        <v>0.49199999999999999</v>
      </c>
      <c r="C48" s="11">
        <f t="shared" ca="1" si="1"/>
        <v>0.69299999999999995</v>
      </c>
      <c r="D48" s="11">
        <f t="shared" ca="1" si="1"/>
        <v>-0.105</v>
      </c>
      <c r="E48" s="11">
        <f t="shared" ca="1" si="1"/>
        <v>-0.38</v>
      </c>
      <c r="F48" s="11">
        <f t="shared" ca="1" si="1"/>
        <v>0.41099999999999998</v>
      </c>
      <c r="G48" s="12">
        <f t="shared" ca="1" si="2"/>
        <v>6.2889999999999997</v>
      </c>
      <c r="H48" s="12">
        <f t="shared" ca="1" si="3"/>
        <v>5.68</v>
      </c>
      <c r="I48" s="20">
        <f t="shared" ca="1" si="4"/>
        <v>0</v>
      </c>
      <c r="J48" s="20">
        <f t="shared" ca="1" si="5"/>
        <v>0</v>
      </c>
      <c r="K48" s="20">
        <f t="shared" si="6"/>
        <v>0</v>
      </c>
      <c r="L48" s="20">
        <f t="shared" ca="1" si="7"/>
        <v>0</v>
      </c>
      <c r="M48" s="20">
        <f t="shared" ca="1" si="8"/>
        <v>0</v>
      </c>
      <c r="N48" s="17"/>
      <c r="O48" s="20">
        <f t="shared" ca="1" si="9"/>
        <v>0</v>
      </c>
      <c r="P48" s="20">
        <f t="shared" ca="1" si="10"/>
        <v>0</v>
      </c>
      <c r="Q48" s="17"/>
      <c r="R48" s="17"/>
      <c r="S48" s="16">
        <f t="shared" ca="1" si="11"/>
        <v>56.289000000000001</v>
      </c>
      <c r="T48" s="16">
        <f t="shared" ca="1" si="12"/>
        <v>55.68</v>
      </c>
      <c r="U48" s="1">
        <f t="shared" si="17"/>
        <v>28</v>
      </c>
      <c r="V48" s="22">
        <v>0</v>
      </c>
      <c r="W48" s="22">
        <v>0</v>
      </c>
      <c r="X48" s="22">
        <v>0</v>
      </c>
      <c r="Y48" s="22">
        <v>0</v>
      </c>
      <c r="Z48" s="22">
        <v>0</v>
      </c>
      <c r="AA48" s="22">
        <v>0</v>
      </c>
      <c r="AB48" s="22">
        <v>0</v>
      </c>
      <c r="AC48" s="16">
        <f t="shared" si="13"/>
        <v>0</v>
      </c>
      <c r="AD48" s="16">
        <f t="shared" si="14"/>
        <v>0</v>
      </c>
      <c r="AE48" s="18">
        <f t="shared" si="15"/>
        <v>0</v>
      </c>
      <c r="AF48" s="18">
        <f t="shared" si="16"/>
        <v>0</v>
      </c>
    </row>
    <row r="49" spans="1:32" x14ac:dyDescent="0.25">
      <c r="A49" s="11">
        <f t="shared" ca="1" si="1"/>
        <v>0.55400000000000005</v>
      </c>
      <c r="B49" s="11">
        <f t="shared" ca="1" si="1"/>
        <v>0.16900000000000001</v>
      </c>
      <c r="C49" s="11">
        <f t="shared" ca="1" si="1"/>
        <v>0.129</v>
      </c>
      <c r="D49" s="11">
        <f t="shared" ca="1" si="1"/>
        <v>-0.78</v>
      </c>
      <c r="E49" s="11">
        <f t="shared" ca="1" si="1"/>
        <v>0.80400000000000005</v>
      </c>
      <c r="F49" s="11">
        <f t="shared" ca="1" si="1"/>
        <v>-0.85799999999999998</v>
      </c>
      <c r="G49" s="12">
        <f t="shared" ca="1" si="2"/>
        <v>-1.2230000000000001</v>
      </c>
      <c r="H49" s="12">
        <f t="shared" ca="1" si="3"/>
        <v>-68.569999999999993</v>
      </c>
      <c r="I49" s="20">
        <f t="shared" ca="1" si="4"/>
        <v>0</v>
      </c>
      <c r="J49" s="20">
        <f t="shared" ca="1" si="5"/>
        <v>0</v>
      </c>
      <c r="K49" s="20">
        <f t="shared" si="6"/>
        <v>0</v>
      </c>
      <c r="L49" s="20">
        <f t="shared" ca="1" si="7"/>
        <v>0</v>
      </c>
      <c r="M49" s="20">
        <f t="shared" ca="1" si="8"/>
        <v>0</v>
      </c>
      <c r="N49" s="17"/>
      <c r="O49" s="20">
        <f t="shared" ca="1" si="9"/>
        <v>0</v>
      </c>
      <c r="P49" s="20">
        <f t="shared" ca="1" si="10"/>
        <v>0</v>
      </c>
      <c r="Q49" s="17"/>
      <c r="R49" s="17"/>
      <c r="S49" s="16">
        <f t="shared" ca="1" si="11"/>
        <v>48.777000000000001</v>
      </c>
      <c r="T49" s="16">
        <f t="shared" ca="1" si="12"/>
        <v>-18.569999999999993</v>
      </c>
      <c r="U49" s="1">
        <f t="shared" si="17"/>
        <v>29</v>
      </c>
      <c r="V49" s="22">
        <v>0</v>
      </c>
      <c r="W49" s="22">
        <v>0</v>
      </c>
      <c r="X49" s="22">
        <v>0</v>
      </c>
      <c r="Y49" s="22">
        <v>0</v>
      </c>
      <c r="Z49" s="22">
        <v>0</v>
      </c>
      <c r="AA49" s="22">
        <v>0</v>
      </c>
      <c r="AB49" s="22">
        <v>0</v>
      </c>
      <c r="AC49" s="16">
        <f t="shared" si="13"/>
        <v>0</v>
      </c>
      <c r="AD49" s="16">
        <f t="shared" si="14"/>
        <v>0</v>
      </c>
      <c r="AE49" s="18">
        <f t="shared" si="15"/>
        <v>0</v>
      </c>
      <c r="AF49" s="18">
        <f t="shared" si="16"/>
        <v>0</v>
      </c>
    </row>
    <row r="50" spans="1:32" x14ac:dyDescent="0.25">
      <c r="A50" s="11">
        <f t="shared" ca="1" si="1"/>
        <v>0.28499999999999998</v>
      </c>
      <c r="B50" s="11">
        <f t="shared" ca="1" si="1"/>
        <v>-0.26400000000000001</v>
      </c>
      <c r="C50" s="11">
        <f t="shared" ca="1" si="1"/>
        <v>-0.495</v>
      </c>
      <c r="D50" s="11">
        <f t="shared" ca="1" si="1"/>
        <v>-0.71099999999999997</v>
      </c>
      <c r="E50" s="11">
        <f t="shared" ca="1" si="1"/>
        <v>-0.377</v>
      </c>
      <c r="F50" s="11">
        <f t="shared" ca="1" si="1"/>
        <v>-0.91100000000000003</v>
      </c>
      <c r="G50" s="12">
        <f t="shared" ca="1" si="2"/>
        <v>8.9260000000000002</v>
      </c>
      <c r="H50" s="12">
        <f t="shared" ca="1" si="3"/>
        <v>-14.26</v>
      </c>
      <c r="I50" s="20">
        <f t="shared" ca="1" si="4"/>
        <v>0</v>
      </c>
      <c r="J50" s="20">
        <f t="shared" ca="1" si="5"/>
        <v>0</v>
      </c>
      <c r="K50" s="20">
        <f t="shared" si="6"/>
        <v>0</v>
      </c>
      <c r="L50" s="20">
        <f t="shared" ca="1" si="7"/>
        <v>0</v>
      </c>
      <c r="M50" s="20">
        <f t="shared" ca="1" si="8"/>
        <v>0</v>
      </c>
      <c r="N50" s="17"/>
      <c r="O50" s="20">
        <f t="shared" ca="1" si="9"/>
        <v>0</v>
      </c>
      <c r="P50" s="20">
        <f t="shared" ca="1" si="10"/>
        <v>0</v>
      </c>
      <c r="Q50" s="17"/>
      <c r="R50" s="17"/>
      <c r="S50" s="16">
        <f t="shared" ca="1" si="11"/>
        <v>58.926000000000002</v>
      </c>
      <c r="T50" s="16">
        <f t="shared" ca="1" si="12"/>
        <v>35.74</v>
      </c>
      <c r="U50" s="1">
        <f t="shared" si="17"/>
        <v>30</v>
      </c>
      <c r="V50" s="22">
        <v>0</v>
      </c>
      <c r="W50" s="22">
        <v>0</v>
      </c>
      <c r="X50" s="22">
        <v>0</v>
      </c>
      <c r="Y50" s="22">
        <v>0</v>
      </c>
      <c r="Z50" s="22">
        <v>0</v>
      </c>
      <c r="AA50" s="22">
        <v>0</v>
      </c>
      <c r="AB50" s="22">
        <v>0</v>
      </c>
      <c r="AC50" s="16">
        <f t="shared" si="13"/>
        <v>0</v>
      </c>
      <c r="AD50" s="16">
        <f t="shared" si="14"/>
        <v>0</v>
      </c>
      <c r="AE50" s="18">
        <f t="shared" si="15"/>
        <v>0</v>
      </c>
      <c r="AF50" s="18">
        <f t="shared" si="16"/>
        <v>0</v>
      </c>
    </row>
    <row r="51" spans="1:32" x14ac:dyDescent="0.25">
      <c r="A51" s="11">
        <f t="shared" ca="1" si="1"/>
        <v>-0.17</v>
      </c>
      <c r="B51" s="11">
        <f t="shared" ca="1" si="1"/>
        <v>-0.32700000000000001</v>
      </c>
      <c r="C51" s="11">
        <f t="shared" ca="1" si="1"/>
        <v>-0.45200000000000001</v>
      </c>
      <c r="D51" s="11">
        <f t="shared" ca="1" si="1"/>
        <v>-0.92300000000000004</v>
      </c>
      <c r="E51" s="11">
        <f t="shared" ca="1" si="1"/>
        <v>-0.751</v>
      </c>
      <c r="F51" s="11">
        <f t="shared" ca="1" si="1"/>
        <v>-0.41899999999999998</v>
      </c>
      <c r="G51" s="12">
        <f t="shared" ca="1" si="2"/>
        <v>-6.6589999999999998</v>
      </c>
      <c r="H51" s="12">
        <f t="shared" ca="1" si="3"/>
        <v>9.6199999999999992</v>
      </c>
      <c r="I51" s="20">
        <f t="shared" ca="1" si="4"/>
        <v>0</v>
      </c>
      <c r="J51" s="20">
        <f t="shared" ca="1" si="5"/>
        <v>0</v>
      </c>
      <c r="K51" s="20">
        <f t="shared" si="6"/>
        <v>0</v>
      </c>
      <c r="L51" s="20">
        <f t="shared" ca="1" si="7"/>
        <v>0</v>
      </c>
      <c r="M51" s="20">
        <f t="shared" ca="1" si="8"/>
        <v>0</v>
      </c>
      <c r="N51" s="17"/>
      <c r="O51" s="20">
        <f t="shared" ca="1" si="9"/>
        <v>0</v>
      </c>
      <c r="P51" s="20">
        <f t="shared" ca="1" si="10"/>
        <v>0</v>
      </c>
      <c r="Q51" s="17"/>
      <c r="R51" s="17"/>
      <c r="S51" s="16">
        <f t="shared" ca="1" si="11"/>
        <v>43.341000000000001</v>
      </c>
      <c r="T51" s="16">
        <f t="shared" ca="1" si="12"/>
        <v>59.62</v>
      </c>
      <c r="U51" s="1">
        <f t="shared" si="17"/>
        <v>31</v>
      </c>
      <c r="V51" s="22">
        <v>0</v>
      </c>
      <c r="W51" s="22">
        <v>0</v>
      </c>
      <c r="X51" s="22">
        <v>0</v>
      </c>
      <c r="Y51" s="22">
        <v>0</v>
      </c>
      <c r="Z51" s="22">
        <v>0</v>
      </c>
      <c r="AA51" s="22">
        <v>0</v>
      </c>
      <c r="AB51" s="22">
        <v>0</v>
      </c>
      <c r="AC51" s="16">
        <f t="shared" si="13"/>
        <v>0</v>
      </c>
      <c r="AD51" s="16">
        <f t="shared" si="14"/>
        <v>0</v>
      </c>
      <c r="AE51" s="18">
        <f t="shared" si="15"/>
        <v>0</v>
      </c>
      <c r="AF51" s="18">
        <f t="shared" si="16"/>
        <v>0</v>
      </c>
    </row>
    <row r="52" spans="1:32" x14ac:dyDescent="0.25">
      <c r="A52" s="11">
        <f t="shared" ca="1" si="1"/>
        <v>0.95799999999999996</v>
      </c>
      <c r="B52" s="11">
        <f t="shared" ca="1" si="1"/>
        <v>-0.19900000000000001</v>
      </c>
      <c r="C52" s="11">
        <f t="shared" ca="1" si="1"/>
        <v>-0.59399999999999997</v>
      </c>
      <c r="D52" s="11">
        <f t="shared" ca="1" si="1"/>
        <v>-0.95699999999999996</v>
      </c>
      <c r="E52" s="11">
        <f t="shared" ca="1" si="1"/>
        <v>0.66700000000000004</v>
      </c>
      <c r="F52" s="11">
        <f t="shared" ca="1" si="1"/>
        <v>0.97299999999999998</v>
      </c>
      <c r="G52" s="12">
        <f t="shared" ca="1" si="2"/>
        <v>2.2149999999999999</v>
      </c>
      <c r="H52" s="12">
        <f t="shared" ca="1" si="3"/>
        <v>9.58</v>
      </c>
      <c r="I52" s="20">
        <f t="shared" ca="1" si="4"/>
        <v>0</v>
      </c>
      <c r="J52" s="20">
        <f t="shared" ca="1" si="5"/>
        <v>0</v>
      </c>
      <c r="K52" s="20">
        <f t="shared" si="6"/>
        <v>0</v>
      </c>
      <c r="L52" s="20">
        <f t="shared" ca="1" si="7"/>
        <v>0</v>
      </c>
      <c r="M52" s="20">
        <f t="shared" ca="1" si="8"/>
        <v>0</v>
      </c>
      <c r="N52" s="17"/>
      <c r="O52" s="20">
        <f t="shared" ca="1" si="9"/>
        <v>0</v>
      </c>
      <c r="P52" s="20">
        <f t="shared" ca="1" si="10"/>
        <v>0</v>
      </c>
      <c r="Q52" s="17"/>
      <c r="R52" s="17"/>
      <c r="S52" s="16">
        <f t="shared" ca="1" si="11"/>
        <v>52.215000000000003</v>
      </c>
      <c r="T52" s="16">
        <f t="shared" ca="1" si="12"/>
        <v>59.58</v>
      </c>
      <c r="U52" s="1">
        <f t="shared" si="17"/>
        <v>32</v>
      </c>
      <c r="V52" s="22">
        <v>0</v>
      </c>
      <c r="W52" s="22">
        <v>0</v>
      </c>
      <c r="X52" s="22">
        <v>0</v>
      </c>
      <c r="Y52" s="22">
        <v>0</v>
      </c>
      <c r="Z52" s="22">
        <v>0</v>
      </c>
      <c r="AA52" s="22">
        <v>0</v>
      </c>
      <c r="AB52" s="22">
        <v>0</v>
      </c>
      <c r="AC52" s="16">
        <f t="shared" si="13"/>
        <v>0</v>
      </c>
      <c r="AD52" s="16">
        <f t="shared" si="14"/>
        <v>0</v>
      </c>
      <c r="AE52" s="18">
        <f t="shared" si="15"/>
        <v>0</v>
      </c>
      <c r="AF52" s="18">
        <f t="shared" si="16"/>
        <v>0</v>
      </c>
    </row>
    <row r="53" spans="1:32" x14ac:dyDescent="0.25">
      <c r="A53" s="11">
        <f t="shared" ca="1" si="1"/>
        <v>0.65200000000000002</v>
      </c>
      <c r="B53" s="11">
        <f t="shared" ca="1" si="1"/>
        <v>0.29799999999999999</v>
      </c>
      <c r="C53" s="11">
        <f t="shared" ca="1" si="1"/>
        <v>-0.54800000000000004</v>
      </c>
      <c r="D53" s="11">
        <f t="shared" ca="1" si="1"/>
        <v>-0.77200000000000002</v>
      </c>
      <c r="E53" s="11">
        <f t="shared" ca="1" si="1"/>
        <v>-0.311</v>
      </c>
      <c r="F53" s="11">
        <f t="shared" ca="1" si="1"/>
        <v>0.27400000000000002</v>
      </c>
      <c r="G53" s="12">
        <f t="shared" ca="1" si="2"/>
        <v>0.75600000000000001</v>
      </c>
      <c r="H53" s="12">
        <f t="shared" ca="1" si="3"/>
        <v>-21.37</v>
      </c>
      <c r="I53" s="20">
        <f t="shared" ca="1" si="4"/>
        <v>0</v>
      </c>
      <c r="J53" s="20">
        <f t="shared" ca="1" si="5"/>
        <v>0</v>
      </c>
      <c r="K53" s="20">
        <f t="shared" si="6"/>
        <v>0</v>
      </c>
      <c r="L53" s="20">
        <f t="shared" ca="1" si="7"/>
        <v>0</v>
      </c>
      <c r="M53" s="20">
        <f t="shared" ca="1" si="8"/>
        <v>0</v>
      </c>
      <c r="N53" s="17"/>
      <c r="O53" s="20">
        <f t="shared" ca="1" si="9"/>
        <v>0</v>
      </c>
      <c r="P53" s="20">
        <f t="shared" ca="1" si="10"/>
        <v>0</v>
      </c>
      <c r="Q53" s="17"/>
      <c r="R53" s="17"/>
      <c r="S53" s="16">
        <f t="shared" ca="1" si="11"/>
        <v>50.756</v>
      </c>
      <c r="T53" s="16">
        <f t="shared" ca="1" si="12"/>
        <v>28.63</v>
      </c>
      <c r="U53" s="1">
        <f t="shared" si="17"/>
        <v>33</v>
      </c>
      <c r="V53" s="22">
        <v>0</v>
      </c>
      <c r="W53" s="22">
        <v>0</v>
      </c>
      <c r="X53" s="22">
        <v>0</v>
      </c>
      <c r="Y53" s="22">
        <v>0</v>
      </c>
      <c r="Z53" s="22">
        <v>0</v>
      </c>
      <c r="AA53" s="22">
        <v>0</v>
      </c>
      <c r="AB53" s="22">
        <v>0</v>
      </c>
      <c r="AC53" s="16">
        <f t="shared" si="13"/>
        <v>0</v>
      </c>
      <c r="AD53" s="16">
        <f t="shared" si="14"/>
        <v>0</v>
      </c>
      <c r="AE53" s="18">
        <f t="shared" si="15"/>
        <v>0</v>
      </c>
      <c r="AF53" s="18">
        <f t="shared" si="16"/>
        <v>0</v>
      </c>
    </row>
    <row r="54" spans="1:32" x14ac:dyDescent="0.25">
      <c r="A54" s="11">
        <f t="shared" ref="A54:F70" ca="1" si="18">(RANDBETWEEN(-1000,1000))/1000</f>
        <v>0.28899999999999998</v>
      </c>
      <c r="B54" s="11">
        <f t="shared" ca="1" si="18"/>
        <v>0.48599999999999999</v>
      </c>
      <c r="C54" s="11">
        <f t="shared" ca="1" si="18"/>
        <v>-0.88900000000000001</v>
      </c>
      <c r="D54" s="11">
        <f t="shared" ca="1" si="18"/>
        <v>0.86299999999999999</v>
      </c>
      <c r="E54" s="11">
        <f t="shared" ca="1" si="18"/>
        <v>-0.78500000000000003</v>
      </c>
      <c r="F54" s="11">
        <f t="shared" ca="1" si="18"/>
        <v>0.88</v>
      </c>
      <c r="G54" s="12">
        <f t="shared" ref="G54:G70" ca="1" si="19">(RANDBETWEEN(-9000,9000))/1000</f>
        <v>-6.1740000000000004</v>
      </c>
      <c r="H54" s="12">
        <f t="shared" ca="1" si="3"/>
        <v>-39.65</v>
      </c>
      <c r="I54" s="20">
        <f t="shared" ca="1" si="4"/>
        <v>0</v>
      </c>
      <c r="J54" s="20">
        <f t="shared" ca="1" si="5"/>
        <v>0</v>
      </c>
      <c r="K54" s="20">
        <f t="shared" si="6"/>
        <v>0</v>
      </c>
      <c r="L54" s="20">
        <f t="shared" ca="1" si="7"/>
        <v>0</v>
      </c>
      <c r="M54" s="20">
        <f t="shared" ca="1" si="8"/>
        <v>0</v>
      </c>
      <c r="N54" s="17"/>
      <c r="O54" s="20">
        <f t="shared" ca="1" si="9"/>
        <v>0</v>
      </c>
      <c r="P54" s="20">
        <f t="shared" ca="1" si="10"/>
        <v>0</v>
      </c>
      <c r="Q54" s="17"/>
      <c r="R54" s="17"/>
      <c r="S54" s="16">
        <f t="shared" ca="1" si="11"/>
        <v>43.826000000000001</v>
      </c>
      <c r="T54" s="16">
        <f t="shared" ca="1" si="12"/>
        <v>10.350000000000001</v>
      </c>
      <c r="U54" s="1">
        <f t="shared" si="17"/>
        <v>34</v>
      </c>
      <c r="V54" s="22">
        <v>0</v>
      </c>
      <c r="W54" s="22">
        <v>0</v>
      </c>
      <c r="X54" s="22">
        <v>0</v>
      </c>
      <c r="Y54" s="22">
        <v>0</v>
      </c>
      <c r="Z54" s="22">
        <v>0</v>
      </c>
      <c r="AA54" s="22">
        <v>0</v>
      </c>
      <c r="AB54" s="22">
        <v>0</v>
      </c>
      <c r="AC54" s="16">
        <f t="shared" si="13"/>
        <v>0</v>
      </c>
      <c r="AD54" s="16">
        <f t="shared" si="14"/>
        <v>0</v>
      </c>
      <c r="AE54" s="18">
        <f t="shared" si="15"/>
        <v>0</v>
      </c>
      <c r="AF54" s="18">
        <f t="shared" si="16"/>
        <v>0</v>
      </c>
    </row>
    <row r="55" spans="1:32" x14ac:dyDescent="0.25">
      <c r="A55" s="11">
        <f t="shared" ca="1" si="18"/>
        <v>0.19</v>
      </c>
      <c r="B55" s="11">
        <f t="shared" ca="1" si="18"/>
        <v>-0.78900000000000003</v>
      </c>
      <c r="C55" s="11">
        <f t="shared" ca="1" si="18"/>
        <v>0.20599999999999999</v>
      </c>
      <c r="D55" s="11">
        <f t="shared" ca="1" si="18"/>
        <v>-0.627</v>
      </c>
      <c r="E55" s="11">
        <f t="shared" ca="1" si="18"/>
        <v>0.42499999999999999</v>
      </c>
      <c r="F55" s="11">
        <f t="shared" ca="1" si="18"/>
        <v>-0.505</v>
      </c>
      <c r="G55" s="12">
        <f t="shared" ca="1" si="19"/>
        <v>7.78</v>
      </c>
      <c r="H55" s="12">
        <f t="shared" ca="1" si="3"/>
        <v>9.43</v>
      </c>
      <c r="I55" s="20">
        <f t="shared" ca="1" si="4"/>
        <v>0</v>
      </c>
      <c r="J55" s="20">
        <f t="shared" ca="1" si="5"/>
        <v>0</v>
      </c>
      <c r="K55" s="20">
        <f t="shared" si="6"/>
        <v>0</v>
      </c>
      <c r="L55" s="20">
        <f t="shared" ca="1" si="7"/>
        <v>0</v>
      </c>
      <c r="M55" s="20">
        <f t="shared" ca="1" si="8"/>
        <v>0</v>
      </c>
      <c r="N55" s="17"/>
      <c r="O55" s="20">
        <f t="shared" ca="1" si="9"/>
        <v>0</v>
      </c>
      <c r="P55" s="20">
        <f t="shared" ca="1" si="10"/>
        <v>0</v>
      </c>
      <c r="Q55" s="17"/>
      <c r="R55" s="17"/>
      <c r="S55" s="16">
        <f t="shared" ca="1" si="11"/>
        <v>57.78</v>
      </c>
      <c r="T55" s="16">
        <f t="shared" ca="1" si="12"/>
        <v>59.43</v>
      </c>
      <c r="U55" s="1">
        <f t="shared" si="17"/>
        <v>35</v>
      </c>
      <c r="V55" s="22">
        <v>0</v>
      </c>
      <c r="W55" s="22">
        <v>0</v>
      </c>
      <c r="X55" s="22">
        <v>0</v>
      </c>
      <c r="Y55" s="22">
        <v>0</v>
      </c>
      <c r="Z55" s="22">
        <v>0</v>
      </c>
      <c r="AA55" s="22">
        <v>0</v>
      </c>
      <c r="AB55" s="22">
        <v>0</v>
      </c>
      <c r="AC55" s="16">
        <f t="shared" si="13"/>
        <v>0</v>
      </c>
      <c r="AD55" s="16">
        <f t="shared" si="14"/>
        <v>0</v>
      </c>
      <c r="AE55" s="18">
        <f t="shared" si="15"/>
        <v>0</v>
      </c>
      <c r="AF55" s="18">
        <f t="shared" si="16"/>
        <v>0</v>
      </c>
    </row>
    <row r="56" spans="1:32" x14ac:dyDescent="0.25">
      <c r="A56" s="11">
        <f t="shared" ca="1" si="18"/>
        <v>-0.11600000000000001</v>
      </c>
      <c r="B56" s="11">
        <f t="shared" ca="1" si="18"/>
        <v>0.61799999999999999</v>
      </c>
      <c r="C56" s="11">
        <f t="shared" ca="1" si="18"/>
        <v>-0.22900000000000001</v>
      </c>
      <c r="D56" s="11">
        <f t="shared" ca="1" si="18"/>
        <v>-0.47299999999999998</v>
      </c>
      <c r="E56" s="11">
        <f t="shared" ca="1" si="18"/>
        <v>-0.747</v>
      </c>
      <c r="F56" s="11">
        <f t="shared" ca="1" si="18"/>
        <v>0.104</v>
      </c>
      <c r="G56" s="12">
        <f t="shared" ca="1" si="19"/>
        <v>-2.8</v>
      </c>
      <c r="H56" s="12">
        <f t="shared" ca="1" si="3"/>
        <v>52.82</v>
      </c>
      <c r="I56" s="20">
        <f t="shared" ca="1" si="4"/>
        <v>0</v>
      </c>
      <c r="J56" s="20">
        <f t="shared" ca="1" si="5"/>
        <v>0</v>
      </c>
      <c r="K56" s="20">
        <f t="shared" si="6"/>
        <v>0</v>
      </c>
      <c r="L56" s="20">
        <f t="shared" ca="1" si="7"/>
        <v>0</v>
      </c>
      <c r="M56" s="20">
        <f t="shared" ca="1" si="8"/>
        <v>0</v>
      </c>
      <c r="N56" s="17"/>
      <c r="O56" s="20">
        <f t="shared" ca="1" si="9"/>
        <v>0</v>
      </c>
      <c r="P56" s="20">
        <f t="shared" ca="1" si="10"/>
        <v>0</v>
      </c>
      <c r="Q56" s="17"/>
      <c r="R56" s="17"/>
      <c r="S56" s="16">
        <f t="shared" ca="1" si="11"/>
        <v>47.2</v>
      </c>
      <c r="T56" s="16">
        <f t="shared" ca="1" si="12"/>
        <v>102.82</v>
      </c>
      <c r="U56" s="1">
        <f t="shared" si="17"/>
        <v>36</v>
      </c>
      <c r="V56" s="22">
        <v>0</v>
      </c>
      <c r="W56" s="22">
        <v>0</v>
      </c>
      <c r="X56" s="22">
        <v>0</v>
      </c>
      <c r="Y56" s="22">
        <v>0</v>
      </c>
      <c r="Z56" s="22">
        <v>0</v>
      </c>
      <c r="AA56" s="22">
        <v>0</v>
      </c>
      <c r="AB56" s="22">
        <v>0</v>
      </c>
      <c r="AC56" s="16">
        <f t="shared" si="13"/>
        <v>0</v>
      </c>
      <c r="AD56" s="16">
        <f t="shared" si="14"/>
        <v>0</v>
      </c>
      <c r="AE56" s="18">
        <f t="shared" si="15"/>
        <v>0</v>
      </c>
      <c r="AF56" s="18">
        <f t="shared" si="16"/>
        <v>0</v>
      </c>
    </row>
    <row r="57" spans="1:32" x14ac:dyDescent="0.25">
      <c r="A57" s="11">
        <f t="shared" ca="1" si="18"/>
        <v>-0.41299999999999998</v>
      </c>
      <c r="B57" s="11">
        <f t="shared" ca="1" si="18"/>
        <v>-0.77800000000000002</v>
      </c>
      <c r="C57" s="11">
        <f t="shared" ca="1" si="18"/>
        <v>7.3999999999999996E-2</v>
      </c>
      <c r="D57" s="11">
        <f t="shared" ca="1" si="18"/>
        <v>-1</v>
      </c>
      <c r="E57" s="11">
        <f t="shared" ca="1" si="18"/>
        <v>-0.36699999999999999</v>
      </c>
      <c r="F57" s="11">
        <f t="shared" ca="1" si="18"/>
        <v>0.95</v>
      </c>
      <c r="G57" s="12">
        <f t="shared" ca="1" si="19"/>
        <v>6.8019999999999996</v>
      </c>
      <c r="H57" s="12">
        <f t="shared" ca="1" si="3"/>
        <v>-1.05</v>
      </c>
      <c r="I57" s="20">
        <f t="shared" ca="1" si="4"/>
        <v>0</v>
      </c>
      <c r="J57" s="20">
        <f t="shared" ca="1" si="5"/>
        <v>0</v>
      </c>
      <c r="K57" s="20">
        <f t="shared" si="6"/>
        <v>0</v>
      </c>
      <c r="L57" s="20">
        <f t="shared" ca="1" si="7"/>
        <v>0</v>
      </c>
      <c r="M57" s="20">
        <f t="shared" ca="1" si="8"/>
        <v>0</v>
      </c>
      <c r="N57" s="17"/>
      <c r="O57" s="20">
        <f t="shared" ca="1" si="9"/>
        <v>0</v>
      </c>
      <c r="P57" s="20">
        <f t="shared" ca="1" si="10"/>
        <v>0</v>
      </c>
      <c r="Q57" s="17"/>
      <c r="R57" s="17"/>
      <c r="S57" s="16">
        <f t="shared" ca="1" si="11"/>
        <v>56.802</v>
      </c>
      <c r="T57" s="16">
        <f t="shared" ca="1" si="12"/>
        <v>48.95</v>
      </c>
      <c r="U57" s="1">
        <f t="shared" si="17"/>
        <v>37</v>
      </c>
      <c r="V57" s="22">
        <v>0</v>
      </c>
      <c r="W57" s="22">
        <v>0</v>
      </c>
      <c r="X57" s="22">
        <v>0</v>
      </c>
      <c r="Y57" s="22">
        <v>0</v>
      </c>
      <c r="Z57" s="22">
        <v>0</v>
      </c>
      <c r="AA57" s="22">
        <v>0</v>
      </c>
      <c r="AB57" s="22">
        <v>0</v>
      </c>
      <c r="AC57" s="16">
        <f t="shared" si="13"/>
        <v>0</v>
      </c>
      <c r="AD57" s="16">
        <f t="shared" si="14"/>
        <v>0</v>
      </c>
      <c r="AE57" s="18">
        <f t="shared" si="15"/>
        <v>0</v>
      </c>
      <c r="AF57" s="18">
        <f t="shared" si="16"/>
        <v>0</v>
      </c>
    </row>
    <row r="58" spans="1:32" x14ac:dyDescent="0.25">
      <c r="A58" s="11">
        <f t="shared" ca="1" si="18"/>
        <v>-0.54600000000000004</v>
      </c>
      <c r="B58" s="11">
        <f t="shared" ca="1" si="18"/>
        <v>-0.66300000000000003</v>
      </c>
      <c r="C58" s="11">
        <f t="shared" ca="1" si="18"/>
        <v>0.34200000000000003</v>
      </c>
      <c r="D58" s="11">
        <f t="shared" ca="1" si="18"/>
        <v>-0.68700000000000006</v>
      </c>
      <c r="E58" s="11">
        <f t="shared" ca="1" si="18"/>
        <v>4.9000000000000002E-2</v>
      </c>
      <c r="F58" s="11">
        <f t="shared" ca="1" si="18"/>
        <v>-0.85099999999999998</v>
      </c>
      <c r="G58" s="12">
        <f t="shared" ca="1" si="19"/>
        <v>8.2240000000000002</v>
      </c>
      <c r="H58" s="12">
        <f t="shared" ca="1" si="3"/>
        <v>45.82</v>
      </c>
      <c r="I58" s="20">
        <f t="shared" ca="1" si="4"/>
        <v>0</v>
      </c>
      <c r="J58" s="20">
        <f t="shared" ca="1" si="5"/>
        <v>0</v>
      </c>
      <c r="K58" s="20">
        <f t="shared" si="6"/>
        <v>0</v>
      </c>
      <c r="L58" s="20">
        <f t="shared" ca="1" si="7"/>
        <v>0</v>
      </c>
      <c r="M58" s="20">
        <f t="shared" ca="1" si="8"/>
        <v>0</v>
      </c>
      <c r="N58" s="17"/>
      <c r="O58" s="20">
        <f t="shared" ca="1" si="9"/>
        <v>0</v>
      </c>
      <c r="P58" s="20">
        <f t="shared" ca="1" si="10"/>
        <v>0</v>
      </c>
      <c r="Q58" s="17"/>
      <c r="R58" s="17"/>
      <c r="S58" s="16">
        <f t="shared" ca="1" si="11"/>
        <v>58.224000000000004</v>
      </c>
      <c r="T58" s="16">
        <f t="shared" ca="1" si="12"/>
        <v>95.82</v>
      </c>
      <c r="U58" s="1">
        <f t="shared" si="17"/>
        <v>38</v>
      </c>
      <c r="V58" s="22">
        <v>0</v>
      </c>
      <c r="W58" s="22">
        <v>0</v>
      </c>
      <c r="X58" s="22">
        <v>0</v>
      </c>
      <c r="Y58" s="22">
        <v>0</v>
      </c>
      <c r="Z58" s="22">
        <v>0</v>
      </c>
      <c r="AA58" s="22">
        <v>0</v>
      </c>
      <c r="AB58" s="22">
        <v>0</v>
      </c>
      <c r="AC58" s="16">
        <f t="shared" si="13"/>
        <v>0</v>
      </c>
      <c r="AD58" s="16">
        <f t="shared" si="14"/>
        <v>0</v>
      </c>
      <c r="AE58" s="18">
        <f t="shared" si="15"/>
        <v>0</v>
      </c>
      <c r="AF58" s="18">
        <f t="shared" si="16"/>
        <v>0</v>
      </c>
    </row>
    <row r="59" spans="1:32" x14ac:dyDescent="0.25">
      <c r="A59" s="11">
        <f t="shared" ca="1" si="18"/>
        <v>-0.115</v>
      </c>
      <c r="B59" s="11">
        <f t="shared" ca="1" si="18"/>
        <v>0.32500000000000001</v>
      </c>
      <c r="C59" s="11">
        <f t="shared" ca="1" si="18"/>
        <v>0.89500000000000002</v>
      </c>
      <c r="D59" s="11">
        <f t="shared" ca="1" si="18"/>
        <v>0.95699999999999996</v>
      </c>
      <c r="E59" s="11">
        <f t="shared" ca="1" si="18"/>
        <v>0.92200000000000004</v>
      </c>
      <c r="F59" s="11">
        <f t="shared" ca="1" si="18"/>
        <v>0.23599999999999999</v>
      </c>
      <c r="G59" s="12">
        <f t="shared" ca="1" si="19"/>
        <v>4.4610000000000003</v>
      </c>
      <c r="H59" s="12">
        <f t="shared" ca="1" si="3"/>
        <v>6.92</v>
      </c>
      <c r="I59" s="20">
        <f t="shared" ca="1" si="4"/>
        <v>0</v>
      </c>
      <c r="J59" s="20">
        <f t="shared" ca="1" si="5"/>
        <v>0</v>
      </c>
      <c r="K59" s="20">
        <f t="shared" si="6"/>
        <v>0</v>
      </c>
      <c r="L59" s="20">
        <f t="shared" ca="1" si="7"/>
        <v>0</v>
      </c>
      <c r="M59" s="20">
        <f t="shared" ca="1" si="8"/>
        <v>0</v>
      </c>
      <c r="N59" s="17"/>
      <c r="O59" s="20">
        <f t="shared" ca="1" si="9"/>
        <v>0</v>
      </c>
      <c r="P59" s="20">
        <f t="shared" ca="1" si="10"/>
        <v>0</v>
      </c>
      <c r="Q59" s="17"/>
      <c r="R59" s="17"/>
      <c r="S59" s="16">
        <f t="shared" ca="1" si="11"/>
        <v>54.460999999999999</v>
      </c>
      <c r="T59" s="16">
        <f t="shared" ca="1" si="12"/>
        <v>56.92</v>
      </c>
      <c r="U59" s="1">
        <f t="shared" si="17"/>
        <v>39</v>
      </c>
      <c r="V59" s="22">
        <v>0</v>
      </c>
      <c r="W59" s="22">
        <v>0</v>
      </c>
      <c r="X59" s="22">
        <v>0</v>
      </c>
      <c r="Y59" s="22">
        <v>0</v>
      </c>
      <c r="Z59" s="22">
        <v>0</v>
      </c>
      <c r="AA59" s="22">
        <v>0</v>
      </c>
      <c r="AB59" s="22">
        <v>0</v>
      </c>
      <c r="AC59" s="16">
        <f t="shared" si="13"/>
        <v>0</v>
      </c>
      <c r="AD59" s="16">
        <f t="shared" si="14"/>
        <v>0</v>
      </c>
      <c r="AE59" s="18">
        <f t="shared" si="15"/>
        <v>0</v>
      </c>
      <c r="AF59" s="18">
        <f t="shared" si="16"/>
        <v>0</v>
      </c>
    </row>
    <row r="60" spans="1:32" x14ac:dyDescent="0.25">
      <c r="A60" s="11">
        <f t="shared" ca="1" si="18"/>
        <v>0.88900000000000001</v>
      </c>
      <c r="B60" s="11">
        <f t="shared" ca="1" si="18"/>
        <v>0.315</v>
      </c>
      <c r="C60" s="11">
        <f t="shared" ca="1" si="18"/>
        <v>0.24099999999999999</v>
      </c>
      <c r="D60" s="11">
        <f t="shared" ca="1" si="18"/>
        <v>0.85799999999999998</v>
      </c>
      <c r="E60" s="11">
        <f t="shared" ca="1" si="18"/>
        <v>-0.73699999999999999</v>
      </c>
      <c r="F60" s="11">
        <f t="shared" ca="1" si="18"/>
        <v>-0.68400000000000005</v>
      </c>
      <c r="G60" s="12">
        <f t="shared" ca="1" si="19"/>
        <v>6.0549999999999997</v>
      </c>
      <c r="H60" s="12">
        <f t="shared" ca="1" si="3"/>
        <v>-43.58</v>
      </c>
      <c r="I60" s="20">
        <f t="shared" ca="1" si="4"/>
        <v>0</v>
      </c>
      <c r="J60" s="20">
        <f t="shared" ca="1" si="5"/>
        <v>0</v>
      </c>
      <c r="K60" s="20">
        <f t="shared" si="6"/>
        <v>0</v>
      </c>
      <c r="L60" s="20">
        <f t="shared" ca="1" si="7"/>
        <v>0</v>
      </c>
      <c r="M60" s="20">
        <f t="shared" ca="1" si="8"/>
        <v>0</v>
      </c>
      <c r="N60" s="17"/>
      <c r="O60" s="20">
        <f t="shared" ca="1" si="9"/>
        <v>0</v>
      </c>
      <c r="P60" s="20">
        <f t="shared" ca="1" si="10"/>
        <v>0</v>
      </c>
      <c r="Q60" s="17"/>
      <c r="R60" s="17"/>
      <c r="S60" s="16">
        <f t="shared" ca="1" si="11"/>
        <v>56.055</v>
      </c>
      <c r="T60" s="16">
        <f t="shared" ca="1" si="12"/>
        <v>6.4200000000000017</v>
      </c>
      <c r="U60" s="1">
        <f t="shared" si="17"/>
        <v>40</v>
      </c>
      <c r="V60" s="22">
        <v>0</v>
      </c>
      <c r="W60" s="22">
        <v>0</v>
      </c>
      <c r="X60" s="22">
        <v>0</v>
      </c>
      <c r="Y60" s="22">
        <v>0</v>
      </c>
      <c r="Z60" s="22">
        <v>0</v>
      </c>
      <c r="AA60" s="22">
        <v>0</v>
      </c>
      <c r="AB60" s="22">
        <v>0</v>
      </c>
      <c r="AC60" s="16">
        <f t="shared" si="13"/>
        <v>0</v>
      </c>
      <c r="AD60" s="16">
        <f t="shared" si="14"/>
        <v>0</v>
      </c>
      <c r="AE60" s="18">
        <f t="shared" si="15"/>
        <v>0</v>
      </c>
      <c r="AF60" s="18">
        <f t="shared" si="16"/>
        <v>0</v>
      </c>
    </row>
    <row r="61" spans="1:32" x14ac:dyDescent="0.25">
      <c r="A61" s="11">
        <f t="shared" ca="1" si="18"/>
        <v>0.39200000000000002</v>
      </c>
      <c r="B61" s="11">
        <f t="shared" ca="1" si="18"/>
        <v>0.28599999999999998</v>
      </c>
      <c r="C61" s="11">
        <f t="shared" ca="1" si="18"/>
        <v>-0.54800000000000004</v>
      </c>
      <c r="D61" s="11">
        <f t="shared" ca="1" si="18"/>
        <v>-0.53900000000000003</v>
      </c>
      <c r="E61" s="11">
        <f t="shared" ca="1" si="18"/>
        <v>0.14199999999999999</v>
      </c>
      <c r="F61" s="11">
        <f t="shared" ca="1" si="18"/>
        <v>0.189</v>
      </c>
      <c r="G61" s="12">
        <f t="shared" ca="1" si="19"/>
        <v>1.335</v>
      </c>
      <c r="H61" s="12">
        <f t="shared" ca="1" si="3"/>
        <v>-30.55</v>
      </c>
      <c r="I61" s="20">
        <f t="shared" ca="1" si="4"/>
        <v>0</v>
      </c>
      <c r="J61" s="20">
        <f t="shared" ca="1" si="5"/>
        <v>0</v>
      </c>
      <c r="K61" s="20">
        <f t="shared" si="6"/>
        <v>0</v>
      </c>
      <c r="L61" s="20">
        <f t="shared" ca="1" si="7"/>
        <v>0</v>
      </c>
      <c r="M61" s="20">
        <f t="shared" ca="1" si="8"/>
        <v>0</v>
      </c>
      <c r="N61" s="17"/>
      <c r="O61" s="20">
        <f t="shared" ca="1" si="9"/>
        <v>0</v>
      </c>
      <c r="P61" s="20">
        <f t="shared" ca="1" si="10"/>
        <v>0</v>
      </c>
      <c r="Q61" s="17"/>
      <c r="R61" s="17"/>
      <c r="S61" s="16">
        <f t="shared" ca="1" si="11"/>
        <v>51.335000000000001</v>
      </c>
      <c r="T61" s="16">
        <f t="shared" ca="1" si="12"/>
        <v>19.45</v>
      </c>
      <c r="U61" s="1">
        <f t="shared" si="17"/>
        <v>41</v>
      </c>
      <c r="V61" s="22">
        <v>0</v>
      </c>
      <c r="W61" s="22">
        <v>0</v>
      </c>
      <c r="X61" s="22">
        <v>0</v>
      </c>
      <c r="Y61" s="22">
        <v>0</v>
      </c>
      <c r="Z61" s="22">
        <v>0</v>
      </c>
      <c r="AA61" s="22">
        <v>0</v>
      </c>
      <c r="AB61" s="22">
        <v>0</v>
      </c>
      <c r="AC61" s="16">
        <f t="shared" si="13"/>
        <v>0</v>
      </c>
      <c r="AD61" s="16">
        <f t="shared" si="14"/>
        <v>0</v>
      </c>
      <c r="AE61" s="18">
        <f t="shared" si="15"/>
        <v>0</v>
      </c>
      <c r="AF61" s="18">
        <f t="shared" si="16"/>
        <v>0</v>
      </c>
    </row>
    <row r="62" spans="1:32" x14ac:dyDescent="0.25">
      <c r="A62" s="11">
        <f t="shared" ca="1" si="18"/>
        <v>-0.20300000000000001</v>
      </c>
      <c r="B62" s="11">
        <f t="shared" ca="1" si="18"/>
        <v>-0.45800000000000002</v>
      </c>
      <c r="C62" s="11">
        <f t="shared" ca="1" si="18"/>
        <v>0.57299999999999995</v>
      </c>
      <c r="D62" s="11">
        <f t="shared" ca="1" si="18"/>
        <v>-0.6</v>
      </c>
      <c r="E62" s="11">
        <f t="shared" ca="1" si="18"/>
        <v>-0.26100000000000001</v>
      </c>
      <c r="F62" s="11">
        <f t="shared" ca="1" si="18"/>
        <v>-0.27300000000000002</v>
      </c>
      <c r="G62" s="12">
        <f t="shared" ca="1" si="19"/>
        <v>-1.7969999999999999</v>
      </c>
      <c r="H62" s="12">
        <f t="shared" ca="1" si="3"/>
        <v>39.520000000000003</v>
      </c>
      <c r="I62" s="20">
        <f t="shared" ca="1" si="4"/>
        <v>0</v>
      </c>
      <c r="J62" s="20">
        <f t="shared" ca="1" si="5"/>
        <v>0</v>
      </c>
      <c r="K62" s="20">
        <f t="shared" si="6"/>
        <v>0</v>
      </c>
      <c r="L62" s="20">
        <f t="shared" ca="1" si="7"/>
        <v>0</v>
      </c>
      <c r="M62" s="20">
        <f t="shared" ca="1" si="8"/>
        <v>0</v>
      </c>
      <c r="N62" s="17"/>
      <c r="O62" s="20">
        <f t="shared" ca="1" si="9"/>
        <v>0</v>
      </c>
      <c r="P62" s="20">
        <f t="shared" ca="1" si="10"/>
        <v>0</v>
      </c>
      <c r="Q62" s="17"/>
      <c r="R62" s="17"/>
      <c r="S62" s="16">
        <f t="shared" ca="1" si="11"/>
        <v>48.203000000000003</v>
      </c>
      <c r="T62" s="16">
        <f t="shared" ca="1" si="12"/>
        <v>89.52000000000001</v>
      </c>
      <c r="U62" s="1">
        <f t="shared" si="17"/>
        <v>42</v>
      </c>
      <c r="V62" s="22">
        <v>0</v>
      </c>
      <c r="W62" s="22">
        <v>0</v>
      </c>
      <c r="X62" s="22">
        <v>0</v>
      </c>
      <c r="Y62" s="22">
        <v>0</v>
      </c>
      <c r="Z62" s="22">
        <v>0</v>
      </c>
      <c r="AA62" s="22">
        <v>0</v>
      </c>
      <c r="AB62" s="22">
        <v>0</v>
      </c>
      <c r="AC62" s="16">
        <f t="shared" si="13"/>
        <v>0</v>
      </c>
      <c r="AD62" s="16">
        <f t="shared" si="14"/>
        <v>0</v>
      </c>
      <c r="AE62" s="18">
        <f t="shared" si="15"/>
        <v>0</v>
      </c>
      <c r="AF62" s="18">
        <f t="shared" si="16"/>
        <v>0</v>
      </c>
    </row>
    <row r="63" spans="1:32" x14ac:dyDescent="0.25">
      <c r="A63" s="11">
        <f t="shared" ca="1" si="18"/>
        <v>0.64600000000000002</v>
      </c>
      <c r="B63" s="11">
        <f t="shared" ca="1" si="18"/>
        <v>0.752</v>
      </c>
      <c r="C63" s="11">
        <f t="shared" ca="1" si="18"/>
        <v>-0.91900000000000004</v>
      </c>
      <c r="D63" s="11">
        <f t="shared" ca="1" si="18"/>
        <v>0.79100000000000004</v>
      </c>
      <c r="E63" s="11">
        <f t="shared" ca="1" si="18"/>
        <v>0.94499999999999995</v>
      </c>
      <c r="F63" s="11">
        <f t="shared" ca="1" si="18"/>
        <v>-0.29899999999999999</v>
      </c>
      <c r="G63" s="12">
        <f t="shared" ca="1" si="19"/>
        <v>-6.7000000000000004E-2</v>
      </c>
      <c r="H63" s="12">
        <f t="shared" ca="1" si="3"/>
        <v>8.5299999999999994</v>
      </c>
      <c r="I63" s="20">
        <f t="shared" ca="1" si="4"/>
        <v>0</v>
      </c>
      <c r="J63" s="20">
        <f t="shared" ca="1" si="5"/>
        <v>0</v>
      </c>
      <c r="K63" s="20">
        <f t="shared" si="6"/>
        <v>0</v>
      </c>
      <c r="L63" s="20">
        <f t="shared" ca="1" si="7"/>
        <v>0</v>
      </c>
      <c r="M63" s="20">
        <f t="shared" ca="1" si="8"/>
        <v>0</v>
      </c>
      <c r="N63" s="17"/>
      <c r="O63" s="20">
        <f t="shared" ca="1" si="9"/>
        <v>0</v>
      </c>
      <c r="P63" s="20">
        <f t="shared" ca="1" si="10"/>
        <v>0</v>
      </c>
      <c r="Q63" s="17"/>
      <c r="R63" s="17"/>
      <c r="S63" s="16">
        <f t="shared" ca="1" si="11"/>
        <v>49.933</v>
      </c>
      <c r="T63" s="16">
        <f t="shared" ca="1" si="12"/>
        <v>58.53</v>
      </c>
      <c r="U63" s="1">
        <f t="shared" si="17"/>
        <v>43</v>
      </c>
      <c r="V63" s="22">
        <v>0</v>
      </c>
      <c r="W63" s="22">
        <v>0</v>
      </c>
      <c r="X63" s="22">
        <v>0</v>
      </c>
      <c r="Y63" s="22">
        <v>0</v>
      </c>
      <c r="Z63" s="22">
        <v>0</v>
      </c>
      <c r="AA63" s="22">
        <v>0</v>
      </c>
      <c r="AB63" s="22">
        <v>0</v>
      </c>
      <c r="AC63" s="16">
        <f t="shared" si="13"/>
        <v>0</v>
      </c>
      <c r="AD63" s="16">
        <f t="shared" si="14"/>
        <v>0</v>
      </c>
      <c r="AE63" s="18">
        <f t="shared" si="15"/>
        <v>0</v>
      </c>
      <c r="AF63" s="18">
        <f t="shared" si="16"/>
        <v>0</v>
      </c>
    </row>
    <row r="64" spans="1:32" x14ac:dyDescent="0.25">
      <c r="A64" s="11">
        <f t="shared" ca="1" si="18"/>
        <v>-0.253</v>
      </c>
      <c r="B64" s="11">
        <f t="shared" ca="1" si="18"/>
        <v>-0.61899999999999999</v>
      </c>
      <c r="C64" s="11">
        <f t="shared" ca="1" si="18"/>
        <v>-0.11700000000000001</v>
      </c>
      <c r="D64" s="11">
        <f t="shared" ca="1" si="18"/>
        <v>0.39200000000000002</v>
      </c>
      <c r="E64" s="11">
        <f t="shared" ca="1" si="18"/>
        <v>0.48899999999999999</v>
      </c>
      <c r="F64" s="11">
        <f t="shared" ca="1" si="18"/>
        <v>0.88300000000000001</v>
      </c>
      <c r="G64" s="12">
        <f t="shared" ca="1" si="19"/>
        <v>5.3339999999999996</v>
      </c>
      <c r="H64" s="12">
        <f t="shared" ca="1" si="3"/>
        <v>-72.650000000000006</v>
      </c>
      <c r="I64" s="20">
        <f t="shared" ca="1" si="4"/>
        <v>0</v>
      </c>
      <c r="J64" s="20">
        <f t="shared" ca="1" si="5"/>
        <v>0</v>
      </c>
      <c r="K64" s="20">
        <f t="shared" si="6"/>
        <v>0</v>
      </c>
      <c r="L64" s="20">
        <f t="shared" ca="1" si="7"/>
        <v>0</v>
      </c>
      <c r="M64" s="20">
        <f t="shared" ca="1" si="8"/>
        <v>0</v>
      </c>
      <c r="N64" s="17"/>
      <c r="O64" s="20">
        <f t="shared" ca="1" si="9"/>
        <v>0</v>
      </c>
      <c r="P64" s="20">
        <f t="shared" ca="1" si="10"/>
        <v>0</v>
      </c>
      <c r="Q64" s="17"/>
      <c r="R64" s="17"/>
      <c r="S64" s="16">
        <f t="shared" ca="1" si="11"/>
        <v>55.334000000000003</v>
      </c>
      <c r="T64" s="16">
        <f t="shared" ca="1" si="12"/>
        <v>-22.650000000000006</v>
      </c>
      <c r="U64" s="1">
        <f t="shared" si="17"/>
        <v>44</v>
      </c>
      <c r="V64" s="22">
        <v>0</v>
      </c>
      <c r="W64" s="22">
        <v>0</v>
      </c>
      <c r="X64" s="22">
        <v>0</v>
      </c>
      <c r="Y64" s="22">
        <v>0</v>
      </c>
      <c r="Z64" s="22">
        <v>0</v>
      </c>
      <c r="AA64" s="22">
        <v>0</v>
      </c>
      <c r="AB64" s="22">
        <v>0</v>
      </c>
      <c r="AC64" s="16">
        <f t="shared" si="13"/>
        <v>0</v>
      </c>
      <c r="AD64" s="16">
        <f t="shared" si="14"/>
        <v>0</v>
      </c>
      <c r="AE64" s="18">
        <f t="shared" si="15"/>
        <v>0</v>
      </c>
      <c r="AF64" s="18">
        <f t="shared" si="16"/>
        <v>0</v>
      </c>
    </row>
    <row r="65" spans="1:32" x14ac:dyDescent="0.25">
      <c r="A65" s="11">
        <f t="shared" ca="1" si="18"/>
        <v>-3.5000000000000003E-2</v>
      </c>
      <c r="B65" s="11">
        <f t="shared" ca="1" si="18"/>
        <v>0.66</v>
      </c>
      <c r="C65" s="11">
        <f t="shared" ca="1" si="18"/>
        <v>-0.379</v>
      </c>
      <c r="D65" s="11">
        <f t="shared" ca="1" si="18"/>
        <v>0.41699999999999998</v>
      </c>
      <c r="E65" s="11">
        <f t="shared" ca="1" si="18"/>
        <v>-0.50600000000000001</v>
      </c>
      <c r="F65" s="11">
        <f t="shared" ca="1" si="18"/>
        <v>1.7999999999999999E-2</v>
      </c>
      <c r="G65" s="12">
        <f t="shared" ca="1" si="19"/>
        <v>-7.3289999999999997</v>
      </c>
      <c r="H65" s="12">
        <f t="shared" ca="1" si="3"/>
        <v>-19.8</v>
      </c>
      <c r="I65" s="20">
        <f t="shared" ca="1" si="4"/>
        <v>0</v>
      </c>
      <c r="J65" s="20">
        <f t="shared" ca="1" si="5"/>
        <v>0</v>
      </c>
      <c r="K65" s="20">
        <f t="shared" si="6"/>
        <v>0</v>
      </c>
      <c r="L65" s="20">
        <f t="shared" ca="1" si="7"/>
        <v>0</v>
      </c>
      <c r="M65" s="20">
        <f t="shared" ca="1" si="8"/>
        <v>0</v>
      </c>
      <c r="N65" s="17"/>
      <c r="O65" s="20">
        <f t="shared" ca="1" si="9"/>
        <v>0</v>
      </c>
      <c r="P65" s="20">
        <f t="shared" ca="1" si="10"/>
        <v>0</v>
      </c>
      <c r="Q65" s="17"/>
      <c r="R65" s="17"/>
      <c r="S65" s="16">
        <f t="shared" ca="1" si="11"/>
        <v>42.670999999999999</v>
      </c>
      <c r="T65" s="16">
        <f t="shared" ca="1" si="12"/>
        <v>30.2</v>
      </c>
      <c r="U65" s="1">
        <f t="shared" si="17"/>
        <v>45</v>
      </c>
      <c r="V65" s="22">
        <v>0</v>
      </c>
      <c r="W65" s="22">
        <v>0</v>
      </c>
      <c r="X65" s="22">
        <v>0</v>
      </c>
      <c r="Y65" s="22">
        <v>0</v>
      </c>
      <c r="Z65" s="22">
        <v>0</v>
      </c>
      <c r="AA65" s="22">
        <v>0</v>
      </c>
      <c r="AB65" s="22">
        <v>0</v>
      </c>
      <c r="AC65" s="16">
        <f t="shared" si="13"/>
        <v>0</v>
      </c>
      <c r="AD65" s="16">
        <f t="shared" si="14"/>
        <v>0</v>
      </c>
      <c r="AE65" s="18">
        <f t="shared" si="15"/>
        <v>0</v>
      </c>
      <c r="AF65" s="18">
        <f t="shared" si="16"/>
        <v>0</v>
      </c>
    </row>
    <row r="66" spans="1:32" x14ac:dyDescent="0.25">
      <c r="A66" s="11">
        <f t="shared" ca="1" si="18"/>
        <v>0.40500000000000003</v>
      </c>
      <c r="B66" s="11">
        <f t="shared" ca="1" si="18"/>
        <v>2.1000000000000001E-2</v>
      </c>
      <c r="C66" s="11">
        <f t="shared" ca="1" si="18"/>
        <v>-0.73099999999999998</v>
      </c>
      <c r="D66" s="11">
        <f t="shared" ca="1" si="18"/>
        <v>-0.3</v>
      </c>
      <c r="E66" s="11">
        <f t="shared" ca="1" si="18"/>
        <v>-0.45300000000000001</v>
      </c>
      <c r="F66" s="11">
        <f t="shared" ca="1" si="18"/>
        <v>-0.26300000000000001</v>
      </c>
      <c r="G66" s="12">
        <f t="shared" ca="1" si="19"/>
        <v>3.42</v>
      </c>
      <c r="H66" s="12">
        <f t="shared" ca="1" si="3"/>
        <v>34.36</v>
      </c>
      <c r="I66" s="20">
        <f t="shared" ca="1" si="4"/>
        <v>0</v>
      </c>
      <c r="J66" s="20">
        <f t="shared" ca="1" si="5"/>
        <v>0</v>
      </c>
      <c r="K66" s="20">
        <f t="shared" si="6"/>
        <v>0</v>
      </c>
      <c r="L66" s="20">
        <f t="shared" ca="1" si="7"/>
        <v>0</v>
      </c>
      <c r="M66" s="20">
        <f t="shared" ca="1" si="8"/>
        <v>0</v>
      </c>
      <c r="N66" s="17"/>
      <c r="O66" s="20">
        <f t="shared" ca="1" si="9"/>
        <v>0</v>
      </c>
      <c r="P66" s="20">
        <f t="shared" ca="1" si="10"/>
        <v>0</v>
      </c>
      <c r="Q66" s="17"/>
      <c r="R66" s="17"/>
      <c r="S66" s="16">
        <f t="shared" ca="1" si="11"/>
        <v>53.42</v>
      </c>
      <c r="T66" s="16">
        <f t="shared" ca="1" si="12"/>
        <v>84.36</v>
      </c>
      <c r="U66" s="1">
        <f t="shared" si="17"/>
        <v>46</v>
      </c>
      <c r="V66" s="22">
        <v>0</v>
      </c>
      <c r="W66" s="22">
        <v>0</v>
      </c>
      <c r="X66" s="22">
        <v>0</v>
      </c>
      <c r="Y66" s="22">
        <v>0</v>
      </c>
      <c r="Z66" s="22">
        <v>0</v>
      </c>
      <c r="AA66" s="22">
        <v>0</v>
      </c>
      <c r="AB66" s="22">
        <v>0</v>
      </c>
      <c r="AC66" s="16">
        <f t="shared" si="13"/>
        <v>0</v>
      </c>
      <c r="AD66" s="16">
        <f t="shared" si="14"/>
        <v>0</v>
      </c>
      <c r="AE66" s="18">
        <f t="shared" si="15"/>
        <v>0</v>
      </c>
      <c r="AF66" s="18">
        <f t="shared" si="16"/>
        <v>0</v>
      </c>
    </row>
    <row r="67" spans="1:32" x14ac:dyDescent="0.25">
      <c r="A67" s="11">
        <f t="shared" ca="1" si="18"/>
        <v>-0.16500000000000001</v>
      </c>
      <c r="B67" s="11">
        <f t="shared" ca="1" si="18"/>
        <v>9.4E-2</v>
      </c>
      <c r="C67" s="11">
        <f t="shared" ca="1" si="18"/>
        <v>-2.1000000000000001E-2</v>
      </c>
      <c r="D67" s="11">
        <f t="shared" ca="1" si="18"/>
        <v>-0.996</v>
      </c>
      <c r="E67" s="11">
        <f t="shared" ca="1" si="18"/>
        <v>-0.28599999999999998</v>
      </c>
      <c r="F67" s="11">
        <f t="shared" ca="1" si="18"/>
        <v>0.41099999999999998</v>
      </c>
      <c r="G67" s="12">
        <f t="shared" ca="1" si="19"/>
        <v>4.4349999999999996</v>
      </c>
      <c r="H67" s="12">
        <f t="shared" ca="1" si="3"/>
        <v>-15.32</v>
      </c>
      <c r="I67" s="20">
        <f t="shared" ca="1" si="4"/>
        <v>0</v>
      </c>
      <c r="J67" s="20">
        <f t="shared" ca="1" si="5"/>
        <v>0</v>
      </c>
      <c r="K67" s="20">
        <f t="shared" si="6"/>
        <v>0</v>
      </c>
      <c r="L67" s="20">
        <f t="shared" ca="1" si="7"/>
        <v>0</v>
      </c>
      <c r="M67" s="20">
        <f t="shared" ca="1" si="8"/>
        <v>0</v>
      </c>
      <c r="N67" s="17"/>
      <c r="O67" s="20">
        <f t="shared" ca="1" si="9"/>
        <v>0</v>
      </c>
      <c r="P67" s="20">
        <f t="shared" ca="1" si="10"/>
        <v>0</v>
      </c>
      <c r="Q67" s="17"/>
      <c r="R67" s="17"/>
      <c r="S67" s="16">
        <f t="shared" ca="1" si="11"/>
        <v>54.435000000000002</v>
      </c>
      <c r="T67" s="16">
        <f t="shared" ca="1" si="12"/>
        <v>34.68</v>
      </c>
      <c r="U67" s="1">
        <f t="shared" si="17"/>
        <v>47</v>
      </c>
      <c r="V67" s="22">
        <v>0</v>
      </c>
      <c r="W67" s="22">
        <v>0</v>
      </c>
      <c r="X67" s="22">
        <v>0</v>
      </c>
      <c r="Y67" s="22">
        <v>0</v>
      </c>
      <c r="Z67" s="22">
        <v>0</v>
      </c>
      <c r="AA67" s="22">
        <v>0</v>
      </c>
      <c r="AB67" s="22">
        <v>0</v>
      </c>
      <c r="AC67" s="16">
        <f t="shared" si="13"/>
        <v>0</v>
      </c>
      <c r="AD67" s="16">
        <f t="shared" si="14"/>
        <v>0</v>
      </c>
      <c r="AE67" s="18">
        <f t="shared" si="15"/>
        <v>0</v>
      </c>
      <c r="AF67" s="18">
        <f t="shared" si="16"/>
        <v>0</v>
      </c>
    </row>
    <row r="68" spans="1:32" x14ac:dyDescent="0.25">
      <c r="A68" s="11">
        <f t="shared" ca="1" si="18"/>
        <v>-0.11700000000000001</v>
      </c>
      <c r="B68" s="11">
        <f t="shared" ca="1" si="18"/>
        <v>0.26800000000000002</v>
      </c>
      <c r="C68" s="11">
        <f t="shared" ca="1" si="18"/>
        <v>-0.57499999999999996</v>
      </c>
      <c r="D68" s="11">
        <f t="shared" ca="1" si="18"/>
        <v>0.71099999999999997</v>
      </c>
      <c r="E68" s="11">
        <f t="shared" ca="1" si="18"/>
        <v>0.83</v>
      </c>
      <c r="F68" s="11">
        <f t="shared" ca="1" si="18"/>
        <v>-0.43099999999999999</v>
      </c>
      <c r="G68" s="12">
        <f t="shared" ca="1" si="19"/>
        <v>-8.5489999999999995</v>
      </c>
      <c r="H68" s="12">
        <f t="shared" ca="1" si="3"/>
        <v>-86.41</v>
      </c>
      <c r="I68" s="20">
        <f t="shared" ca="1" si="4"/>
        <v>0</v>
      </c>
      <c r="J68" s="20">
        <f t="shared" ca="1" si="5"/>
        <v>0</v>
      </c>
      <c r="K68" s="20">
        <f t="shared" si="6"/>
        <v>0</v>
      </c>
      <c r="L68" s="20">
        <f t="shared" ca="1" si="7"/>
        <v>0</v>
      </c>
      <c r="M68" s="20">
        <f t="shared" ca="1" si="8"/>
        <v>0</v>
      </c>
      <c r="N68" s="17"/>
      <c r="O68" s="20">
        <f t="shared" ca="1" si="9"/>
        <v>0</v>
      </c>
      <c r="P68" s="20">
        <f t="shared" ca="1" si="10"/>
        <v>0</v>
      </c>
      <c r="Q68" s="17"/>
      <c r="R68" s="17"/>
      <c r="S68" s="16">
        <f t="shared" ca="1" si="11"/>
        <v>41.451000000000001</v>
      </c>
      <c r="T68" s="16">
        <f t="shared" ca="1" si="12"/>
        <v>-36.409999999999997</v>
      </c>
      <c r="U68" s="1">
        <f t="shared" si="17"/>
        <v>48</v>
      </c>
      <c r="V68" s="22">
        <v>0</v>
      </c>
      <c r="W68" s="22">
        <v>0</v>
      </c>
      <c r="X68" s="22">
        <v>0</v>
      </c>
      <c r="Y68" s="22">
        <v>0</v>
      </c>
      <c r="Z68" s="22">
        <v>0</v>
      </c>
      <c r="AA68" s="22">
        <v>0</v>
      </c>
      <c r="AB68" s="22">
        <v>0</v>
      </c>
      <c r="AC68" s="16">
        <f t="shared" si="13"/>
        <v>0</v>
      </c>
      <c r="AD68" s="16">
        <f t="shared" si="14"/>
        <v>0</v>
      </c>
      <c r="AE68" s="18">
        <f t="shared" si="15"/>
        <v>0</v>
      </c>
      <c r="AF68" s="18">
        <f t="shared" si="16"/>
        <v>0</v>
      </c>
    </row>
    <row r="69" spans="1:32" x14ac:dyDescent="0.25">
      <c r="A69" s="11">
        <f t="shared" ca="1" si="18"/>
        <v>0.38700000000000001</v>
      </c>
      <c r="B69" s="11">
        <f t="shared" ca="1" si="18"/>
        <v>0.60499999999999998</v>
      </c>
      <c r="C69" s="11">
        <f t="shared" ca="1" si="18"/>
        <v>0.308</v>
      </c>
      <c r="D69" s="11">
        <f t="shared" ca="1" si="18"/>
        <v>-0.56499999999999995</v>
      </c>
      <c r="E69" s="11">
        <f t="shared" ca="1" si="18"/>
        <v>0.503</v>
      </c>
      <c r="F69" s="11">
        <f t="shared" ca="1" si="18"/>
        <v>0.86499999999999999</v>
      </c>
      <c r="G69" s="12">
        <f t="shared" ca="1" si="19"/>
        <v>-1.4370000000000001</v>
      </c>
      <c r="H69" s="12">
        <f t="shared" ca="1" si="3"/>
        <v>81.48</v>
      </c>
      <c r="I69" s="20">
        <f t="shared" ca="1" si="4"/>
        <v>0</v>
      </c>
      <c r="J69" s="20">
        <f t="shared" ca="1" si="5"/>
        <v>0</v>
      </c>
      <c r="K69" s="20">
        <f t="shared" si="6"/>
        <v>0</v>
      </c>
      <c r="L69" s="20">
        <f t="shared" ca="1" si="7"/>
        <v>0</v>
      </c>
      <c r="M69" s="20">
        <f t="shared" ca="1" si="8"/>
        <v>0</v>
      </c>
      <c r="N69" s="17"/>
      <c r="O69" s="20">
        <f t="shared" ca="1" si="9"/>
        <v>0</v>
      </c>
      <c r="P69" s="20">
        <f t="shared" ca="1" si="10"/>
        <v>0</v>
      </c>
      <c r="Q69" s="17"/>
      <c r="R69" s="17"/>
      <c r="S69" s="16">
        <f t="shared" ca="1" si="11"/>
        <v>48.563000000000002</v>
      </c>
      <c r="T69" s="16">
        <f t="shared" ca="1" si="12"/>
        <v>131.48000000000002</v>
      </c>
      <c r="U69" s="1">
        <f t="shared" si="17"/>
        <v>49</v>
      </c>
      <c r="V69" s="22">
        <v>0</v>
      </c>
      <c r="W69" s="22">
        <v>0</v>
      </c>
      <c r="X69" s="22">
        <v>0</v>
      </c>
      <c r="Y69" s="22">
        <v>0</v>
      </c>
      <c r="Z69" s="22">
        <v>0</v>
      </c>
      <c r="AA69" s="22">
        <v>0</v>
      </c>
      <c r="AB69" s="22">
        <v>0</v>
      </c>
      <c r="AC69" s="16">
        <f t="shared" si="13"/>
        <v>0</v>
      </c>
      <c r="AD69" s="16">
        <f t="shared" si="14"/>
        <v>0</v>
      </c>
      <c r="AE69" s="18">
        <f t="shared" si="15"/>
        <v>0</v>
      </c>
      <c r="AF69" s="18">
        <f t="shared" si="16"/>
        <v>0</v>
      </c>
    </row>
    <row r="70" spans="1:32" x14ac:dyDescent="0.25">
      <c r="A70" s="11">
        <f t="shared" ca="1" si="18"/>
        <v>0.45600000000000002</v>
      </c>
      <c r="B70" s="11">
        <f t="shared" ca="1" si="18"/>
        <v>-0.76600000000000001</v>
      </c>
      <c r="C70" s="11">
        <f t="shared" ca="1" si="18"/>
        <v>0.63900000000000001</v>
      </c>
      <c r="D70" s="11">
        <f t="shared" ca="1" si="18"/>
        <v>0.85499999999999998</v>
      </c>
      <c r="E70" s="11">
        <f t="shared" ca="1" si="18"/>
        <v>-0.17899999999999999</v>
      </c>
      <c r="F70" s="11">
        <f t="shared" ca="1" si="18"/>
        <v>0.98599999999999999</v>
      </c>
      <c r="G70" s="12">
        <f t="shared" ca="1" si="19"/>
        <v>3.766</v>
      </c>
      <c r="H70" s="12">
        <f t="shared" ca="1" si="3"/>
        <v>76.489999999999995</v>
      </c>
      <c r="I70" s="20">
        <f t="shared" ca="1" si="4"/>
        <v>0</v>
      </c>
      <c r="J70" s="20">
        <f t="shared" ca="1" si="5"/>
        <v>0</v>
      </c>
      <c r="K70" s="20">
        <f t="shared" si="6"/>
        <v>0</v>
      </c>
      <c r="L70" s="20">
        <f t="shared" ca="1" si="7"/>
        <v>0</v>
      </c>
      <c r="M70" s="20">
        <f t="shared" ca="1" si="8"/>
        <v>0</v>
      </c>
      <c r="N70" s="17"/>
      <c r="O70" s="20">
        <f t="shared" ca="1" si="9"/>
        <v>0</v>
      </c>
      <c r="P70" s="20">
        <f t="shared" ca="1" si="10"/>
        <v>0</v>
      </c>
      <c r="Q70" s="17"/>
      <c r="R70" s="17"/>
      <c r="S70" s="16">
        <f t="shared" ca="1" si="11"/>
        <v>53.765999999999998</v>
      </c>
      <c r="T70" s="16">
        <f t="shared" ca="1" si="12"/>
        <v>126.49</v>
      </c>
      <c r="U70" s="1">
        <f t="shared" si="17"/>
        <v>50</v>
      </c>
      <c r="V70" s="22">
        <v>0</v>
      </c>
      <c r="W70" s="22">
        <v>0</v>
      </c>
      <c r="X70" s="22">
        <v>0</v>
      </c>
      <c r="Y70" s="22">
        <v>0</v>
      </c>
      <c r="Z70" s="22">
        <v>0</v>
      </c>
      <c r="AA70" s="22">
        <v>0</v>
      </c>
      <c r="AB70" s="22">
        <v>0</v>
      </c>
      <c r="AC70" s="16">
        <f t="shared" si="13"/>
        <v>0</v>
      </c>
      <c r="AD70" s="16">
        <f t="shared" si="14"/>
        <v>0</v>
      </c>
      <c r="AE70" s="18">
        <f t="shared" si="15"/>
        <v>0</v>
      </c>
      <c r="AF70" s="18">
        <f t="shared" si="16"/>
        <v>0</v>
      </c>
    </row>
  </sheetData>
  <sheetProtection algorithmName="SHA-512" hashValue="1zezFFv5YoHvySEPBvJdhVwI7ntYcgz37bnLjsmJrRmn96LnXFDXo1lPPtPyPpvvV4rSK71BgjLqVcanSimkqg==" saltValue="MdPKlvZRErFMDGH2WbksVA==" spinCount="100000" sheet="1" objects="1" scenarios="1" select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ScreeningPractice</vt:lpstr>
    </vt:vector>
  </TitlesOfParts>
  <Company>Software Engineering Institute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Stoddard</dc:creator>
  <cp:lastModifiedBy>Robert Stoddard</cp:lastModifiedBy>
  <cp:lastPrinted>2015-03-22T20:37:55Z</cp:lastPrinted>
  <dcterms:created xsi:type="dcterms:W3CDTF">2015-03-16T18:39:49Z</dcterms:created>
  <dcterms:modified xsi:type="dcterms:W3CDTF">2015-03-23T19:36:02Z</dcterms:modified>
</cp:coreProperties>
</file>